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9"/>
  <workbookPr/>
  <mc:AlternateContent xmlns:mc="http://schemas.openxmlformats.org/markup-compatibility/2006">
    <mc:Choice Requires="x15">
      <x15ac:absPath xmlns:x15ac="http://schemas.microsoft.com/office/spreadsheetml/2010/11/ac" url="https://sites.ey.com/sites/PPPEscolasMG-BNDES/Shared Documents/General/09. Produtos/12. Edital/"/>
    </mc:Choice>
  </mc:AlternateContent>
  <xr:revisionPtr revIDLastSave="4" documentId="8_{048E2192-C942-4CEE-8C36-C089CAD7A9EF}" xr6:coauthVersionLast="47" xr6:coauthVersionMax="47" xr10:uidLastSave="{B2A43BD8-3950-4ABF-BE9D-D272920CF6D5}"/>
  <bookViews>
    <workbookView xWindow="-28920" yWindow="-120" windowWidth="29040" windowHeight="15720" firstSheet="1" activeTab="1" xr2:uid="{DFCE1C5F-9359-4B32-B6D5-49F63DAE29B0}"/>
  </bookViews>
  <sheets>
    <sheet name="Sublote 01 – Região Norte" sheetId="10" r:id="rId1"/>
    <sheet name="Sublote 02 – RMBH" sheetId="11" r:id="rId2"/>
    <sheet name="Lote Global " sheetId="9" r:id="rId3"/>
  </sheets>
  <definedNames>
    <definedName name="_xlnm._FilterDatabase" localSheetId="2" hidden="1">'Lote Global '!$A$11:$BU$11</definedName>
    <definedName name="_xlnm._FilterDatabase" localSheetId="0" hidden="1">'Sublote 01 – Região Norte'!$K$11:$BJ$45</definedName>
    <definedName name="_xlnm._FilterDatabase" localSheetId="1" hidden="1">'Sublote 02 – RMBH'!$C$12:$BJ$73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9" l="1"/>
  <c r="K63" i="9" s="1" a="1"/>
  <c r="K63" i="9" s="1"/>
  <c r="I101" i="9"/>
  <c r="K101" i="9" s="1" a="1"/>
  <c r="K101" i="9" s="1"/>
  <c r="I106" i="9" l="1"/>
  <c r="I105" i="9"/>
  <c r="K105" i="9" s="1" a="1"/>
  <c r="K105" i="9" s="1"/>
  <c r="I104" i="9"/>
  <c r="K104" i="9" s="1" a="1"/>
  <c r="K104" i="9" s="1"/>
  <c r="I103" i="9"/>
  <c r="K103" i="9" s="1" a="1"/>
  <c r="K103" i="9" s="1"/>
  <c r="I102" i="9"/>
  <c r="K102" i="9" s="1" a="1"/>
  <c r="K102" i="9" s="1"/>
  <c r="I94" i="9"/>
  <c r="K94" i="9" s="1" a="1"/>
  <c r="K94" i="9" s="1"/>
  <c r="I100" i="9"/>
  <c r="K100" i="9" s="1" a="1"/>
  <c r="K100" i="9" s="1"/>
  <c r="I99" i="9"/>
  <c r="K99" i="9" s="1" a="1"/>
  <c r="K99" i="9" s="1"/>
  <c r="I98" i="9"/>
  <c r="K98" i="9" s="1" a="1"/>
  <c r="K98" i="9" s="1"/>
  <c r="I97" i="9"/>
  <c r="K97" i="9" s="1" a="1"/>
  <c r="K97" i="9" s="1"/>
  <c r="I96" i="9"/>
  <c r="K96" i="9" s="1" a="1"/>
  <c r="K96" i="9" s="1"/>
  <c r="I95" i="9"/>
  <c r="K95" i="9" s="1" a="1"/>
  <c r="K95" i="9" s="1"/>
  <c r="I93" i="9"/>
  <c r="K93" i="9" s="1" a="1"/>
  <c r="K93" i="9" s="1"/>
  <c r="I92" i="9"/>
  <c r="K92" i="9" s="1" a="1"/>
  <c r="K92" i="9" s="1"/>
  <c r="I91" i="9"/>
  <c r="K91" i="9" s="1" a="1"/>
  <c r="K91" i="9" s="1"/>
  <c r="I90" i="9"/>
  <c r="K90" i="9" s="1" a="1"/>
  <c r="K90" i="9" s="1"/>
  <c r="I89" i="9"/>
  <c r="K89" i="9" s="1" a="1"/>
  <c r="K89" i="9" s="1"/>
  <c r="I88" i="9"/>
  <c r="K88" i="9" s="1" a="1"/>
  <c r="K88" i="9" s="1"/>
  <c r="I87" i="9"/>
  <c r="K87" i="9" s="1" a="1"/>
  <c r="K87" i="9" s="1"/>
  <c r="I86" i="9"/>
  <c r="K86" i="9" s="1" a="1"/>
  <c r="K86" i="9" s="1"/>
  <c r="I85" i="9"/>
  <c r="K85" i="9" s="1" a="1"/>
  <c r="K85" i="9" s="1"/>
  <c r="I84" i="9"/>
  <c r="K84" i="9" s="1" a="1"/>
  <c r="K84" i="9" s="1"/>
  <c r="I83" i="9"/>
  <c r="K83" i="9" s="1" a="1"/>
  <c r="K83" i="9" s="1"/>
  <c r="I82" i="9"/>
  <c r="K82" i="9" s="1" a="1"/>
  <c r="K82" i="9" s="1"/>
  <c r="I81" i="9"/>
  <c r="K81" i="9" s="1" a="1"/>
  <c r="K81" i="9" s="1"/>
  <c r="I80" i="9"/>
  <c r="K80" i="9" s="1" a="1"/>
  <c r="K80" i="9" s="1"/>
  <c r="I79" i="9"/>
  <c r="K79" i="9" s="1" a="1"/>
  <c r="K79" i="9" s="1"/>
  <c r="I78" i="9"/>
  <c r="I77" i="9"/>
  <c r="I76" i="9"/>
  <c r="K76" i="9" s="1" a="1"/>
  <c r="K76" i="9" s="1"/>
  <c r="I75" i="9"/>
  <c r="K75" i="9" s="1" a="1"/>
  <c r="K75" i="9" s="1"/>
  <c r="I74" i="9"/>
  <c r="K74" i="9" s="1" a="1"/>
  <c r="K74" i="9" s="1"/>
  <c r="I73" i="9"/>
  <c r="K73" i="9" s="1" a="1"/>
  <c r="K73" i="9" s="1"/>
  <c r="I72" i="9"/>
  <c r="K72" i="9" s="1" a="1"/>
  <c r="K72" i="9" s="1"/>
  <c r="I71" i="9"/>
  <c r="K71" i="9" s="1" a="1"/>
  <c r="K71" i="9" s="1"/>
  <c r="I70" i="9"/>
  <c r="K70" i="9" s="1" a="1"/>
  <c r="K70" i="9" s="1"/>
  <c r="I69" i="9"/>
  <c r="K69" i="9" s="1" a="1"/>
  <c r="K69" i="9" s="1"/>
  <c r="I68" i="9"/>
  <c r="K68" i="9" s="1" a="1"/>
  <c r="K68" i="9" s="1"/>
  <c r="I67" i="9"/>
  <c r="K67" i="9" s="1" a="1"/>
  <c r="K67" i="9" s="1"/>
  <c r="I66" i="9"/>
  <c r="K66" i="9" s="1" a="1"/>
  <c r="K66" i="9" s="1"/>
  <c r="I64" i="9"/>
  <c r="K64" i="9" s="1" a="1"/>
  <c r="K64" i="9" s="1"/>
  <c r="I65" i="9"/>
  <c r="K65" i="9" s="1" a="1"/>
  <c r="K65" i="9" s="1"/>
  <c r="I62" i="9"/>
  <c r="K62" i="9" s="1" a="1"/>
  <c r="K62" i="9" s="1"/>
  <c r="I61" i="9"/>
  <c r="K61" i="9" s="1" a="1"/>
  <c r="K61" i="9" s="1"/>
  <c r="I60" i="9"/>
  <c r="K60" i="9" s="1" a="1"/>
  <c r="K60" i="9" s="1"/>
  <c r="I59" i="9"/>
  <c r="K59" i="9" s="1" a="1"/>
  <c r="K59" i="9" s="1"/>
  <c r="I58" i="9"/>
  <c r="I57" i="9"/>
  <c r="K57" i="9" s="1" a="1"/>
  <c r="K57" i="9" s="1"/>
  <c r="I56" i="9"/>
  <c r="K56" i="9" s="1" a="1"/>
  <c r="K56" i="9" s="1"/>
  <c r="I55" i="9"/>
  <c r="K55" i="9" s="1" a="1"/>
  <c r="K55" i="9" s="1"/>
  <c r="I54" i="9"/>
  <c r="K54" i="9" s="1" a="1"/>
  <c r="K54" i="9" s="1"/>
  <c r="I53" i="9"/>
  <c r="K53" i="9" s="1" a="1"/>
  <c r="K53" i="9" s="1"/>
  <c r="I52" i="9"/>
  <c r="K52" i="9" s="1" a="1"/>
  <c r="K52" i="9" s="1"/>
  <c r="I51" i="9"/>
  <c r="K51" i="9" s="1" a="1"/>
  <c r="K51" i="9" s="1"/>
  <c r="I50" i="9"/>
  <c r="K50" i="9" s="1" a="1"/>
  <c r="K50" i="9" s="1"/>
  <c r="I49" i="9"/>
  <c r="K49" i="9" s="1" a="1"/>
  <c r="K49" i="9" s="1"/>
  <c r="I48" i="9"/>
  <c r="K48" i="9" s="1" a="1"/>
  <c r="K48" i="9" s="1"/>
  <c r="I47" i="9"/>
  <c r="K47" i="9" s="1" a="1"/>
  <c r="K47" i="9" s="1"/>
  <c r="I46" i="9"/>
  <c r="K46" i="9" s="1" a="1"/>
  <c r="K46" i="9" s="1"/>
  <c r="I45" i="9"/>
  <c r="K45" i="9" s="1" a="1"/>
  <c r="K45" i="9" s="1"/>
  <c r="I44" i="9"/>
  <c r="K44" i="9" s="1" a="1"/>
  <c r="K44" i="9" s="1"/>
  <c r="I43" i="9"/>
  <c r="K43" i="9" s="1" a="1"/>
  <c r="K43" i="9" s="1"/>
  <c r="I42" i="9"/>
  <c r="K42" i="9" s="1" a="1"/>
  <c r="K42" i="9" s="1"/>
  <c r="I41" i="9"/>
  <c r="K41" i="9" s="1" a="1"/>
  <c r="K41" i="9" s="1"/>
  <c r="I40" i="9"/>
  <c r="K40" i="9" s="1" a="1"/>
  <c r="K40" i="9" s="1"/>
  <c r="I39" i="9"/>
  <c r="K39" i="9" s="1" a="1"/>
  <c r="K39" i="9" s="1"/>
  <c r="I38" i="9"/>
  <c r="K38" i="9" s="1" a="1"/>
  <c r="K38" i="9" s="1"/>
  <c r="I37" i="9"/>
  <c r="K37" i="9" s="1" a="1"/>
  <c r="K37" i="9" s="1"/>
  <c r="I36" i="9"/>
  <c r="K36" i="9" s="1" a="1"/>
  <c r="K36" i="9" s="1"/>
  <c r="I35" i="9"/>
  <c r="K35" i="9" s="1" a="1"/>
  <c r="K35" i="9" s="1"/>
  <c r="I34" i="9"/>
  <c r="K34" i="9" s="1" a="1"/>
  <c r="K34" i="9" s="1"/>
  <c r="I33" i="9"/>
  <c r="K33" i="9" s="1" a="1"/>
  <c r="K33" i="9" s="1"/>
  <c r="I32" i="9"/>
  <c r="K32" i="9" s="1" a="1"/>
  <c r="K32" i="9" s="1"/>
  <c r="I31" i="9"/>
  <c r="K31" i="9" s="1" a="1"/>
  <c r="K31" i="9" s="1"/>
  <c r="I30" i="9"/>
  <c r="K30" i="9" s="1" a="1"/>
  <c r="K30" i="9" s="1"/>
  <c r="I29" i="9"/>
  <c r="K29" i="9" s="1" a="1"/>
  <c r="K29" i="9" s="1"/>
  <c r="I28" i="9"/>
  <c r="K28" i="9" s="1" a="1"/>
  <c r="K28" i="9" s="1"/>
  <c r="I27" i="9"/>
  <c r="K27" i="9" s="1" a="1"/>
  <c r="K27" i="9" s="1"/>
  <c r="I26" i="9"/>
  <c r="K26" i="9" s="1" a="1"/>
  <c r="K26" i="9" s="1"/>
  <c r="I25" i="9"/>
  <c r="K25" i="9" s="1" a="1"/>
  <c r="K25" i="9" s="1"/>
  <c r="I24" i="9"/>
  <c r="K24" i="9" s="1" a="1"/>
  <c r="K24" i="9" s="1"/>
  <c r="I23" i="9"/>
  <c r="K23" i="9" s="1" a="1"/>
  <c r="K23" i="9" s="1"/>
  <c r="I22" i="9"/>
  <c r="K22" i="9" s="1" a="1"/>
  <c r="K22" i="9" s="1"/>
  <c r="I21" i="9"/>
  <c r="K21" i="9" s="1" a="1"/>
  <c r="K21" i="9" s="1"/>
  <c r="I20" i="9"/>
  <c r="K20" i="9" s="1" a="1"/>
  <c r="K20" i="9" s="1"/>
  <c r="I19" i="9"/>
  <c r="K19" i="9" s="1" a="1"/>
  <c r="K19" i="9" s="1"/>
  <c r="I18" i="9"/>
  <c r="K18" i="9" s="1" a="1"/>
  <c r="K18" i="9" s="1"/>
  <c r="I17" i="9"/>
  <c r="K17" i="9" s="1" a="1"/>
  <c r="K17" i="9" s="1"/>
  <c r="I16" i="9"/>
  <c r="K16" i="9" s="1" a="1"/>
  <c r="K16" i="9" s="1"/>
  <c r="I15" i="9"/>
  <c r="K15" i="9" s="1" a="1"/>
  <c r="K15" i="9" s="1"/>
  <c r="I14" i="9"/>
  <c r="K14" i="9" s="1" a="1"/>
  <c r="K14" i="9" s="1"/>
  <c r="I13" i="9"/>
  <c r="K13" i="9" s="1" a="1"/>
  <c r="K13" i="9" s="1"/>
  <c r="I12" i="9"/>
  <c r="K12" i="9" s="1" a="1"/>
  <c r="K12" i="9" s="1"/>
  <c r="I73" i="11"/>
  <c r="I72" i="11"/>
  <c r="I71" i="11"/>
  <c r="I70" i="11"/>
  <c r="I69" i="11"/>
  <c r="I68" i="11"/>
  <c r="I67" i="11"/>
  <c r="I66" i="11"/>
  <c r="I65" i="11"/>
  <c r="I64" i="11"/>
  <c r="I63" i="11"/>
  <c r="I62" i="11"/>
  <c r="I61" i="11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B45" i="10"/>
  <c r="B44" i="10"/>
  <c r="B43" i="10"/>
  <c r="J43" i="10" s="1"/>
  <c r="B42" i="10"/>
  <c r="B41" i="10"/>
  <c r="B40" i="10"/>
  <c r="B39" i="10"/>
  <c r="B38" i="10"/>
  <c r="B37" i="10"/>
  <c r="B36" i="10"/>
  <c r="J36" i="10" s="1"/>
  <c r="B35" i="10"/>
  <c r="B34" i="10"/>
  <c r="J34" i="10" s="1"/>
  <c r="B33" i="10"/>
  <c r="J33" i="10" s="1"/>
  <c r="B32" i="10"/>
  <c r="B31" i="10"/>
  <c r="J31" i="10" s="1"/>
  <c r="B30" i="10"/>
  <c r="B29" i="10"/>
  <c r="B28" i="10"/>
  <c r="B27" i="10"/>
  <c r="J27" i="10" s="1"/>
  <c r="B26" i="10"/>
  <c r="J26" i="10" s="1"/>
  <c r="B25" i="10"/>
  <c r="B24" i="10"/>
  <c r="B23" i="10"/>
  <c r="B22" i="10"/>
  <c r="J22" i="10" s="1"/>
  <c r="B21" i="10"/>
  <c r="B20" i="10"/>
  <c r="B19" i="10"/>
  <c r="B18" i="10"/>
  <c r="B17" i="10"/>
  <c r="B16" i="10"/>
  <c r="J16" i="10" s="1"/>
  <c r="B15" i="10"/>
  <c r="B14" i="10"/>
  <c r="J14" i="10" s="1"/>
  <c r="B13" i="10"/>
  <c r="J13" i="10" s="1"/>
  <c r="B12" i="10"/>
  <c r="B73" i="11"/>
  <c r="B72" i="11"/>
  <c r="J72" i="11" s="1"/>
  <c r="B71" i="11"/>
  <c r="J71" i="11" s="1"/>
  <c r="B70" i="11"/>
  <c r="B69" i="11"/>
  <c r="B68" i="11"/>
  <c r="B67" i="11"/>
  <c r="J67" i="11" s="1"/>
  <c r="B66" i="11"/>
  <c r="J66" i="11" s="1"/>
  <c r="B65" i="11"/>
  <c r="B64" i="11"/>
  <c r="B63" i="11"/>
  <c r="B62" i="11"/>
  <c r="J62" i="11" s="1"/>
  <c r="B61" i="11"/>
  <c r="B60" i="11"/>
  <c r="B59" i="11"/>
  <c r="B58" i="11"/>
  <c r="B57" i="11"/>
  <c r="B56" i="11"/>
  <c r="J56" i="11" s="1"/>
  <c r="B55" i="11"/>
  <c r="J55" i="11" s="1"/>
  <c r="B54" i="11"/>
  <c r="J54" i="11" s="1"/>
  <c r="B53" i="11"/>
  <c r="B52" i="11"/>
  <c r="B51" i="11"/>
  <c r="B50" i="11"/>
  <c r="B49" i="11"/>
  <c r="B48" i="11"/>
  <c r="J48" i="11" s="1"/>
  <c r="B47" i="11"/>
  <c r="B46" i="11"/>
  <c r="B45" i="11"/>
  <c r="B44" i="11"/>
  <c r="J44" i="11" s="1"/>
  <c r="B43" i="11"/>
  <c r="J43" i="11" s="1"/>
  <c r="B42" i="11"/>
  <c r="J42" i="11" s="1"/>
  <c r="B41" i="11"/>
  <c r="B40" i="11"/>
  <c r="B39" i="11"/>
  <c r="B38" i="11"/>
  <c r="B37" i="11"/>
  <c r="B36" i="11"/>
  <c r="J36" i="11" s="1"/>
  <c r="B35" i="11"/>
  <c r="J35" i="11" s="1"/>
  <c r="B34" i="11"/>
  <c r="J34" i="11" s="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J16" i="11" s="1"/>
  <c r="B15" i="11"/>
  <c r="J15" i="11" s="1"/>
  <c r="B14" i="11"/>
  <c r="J14" i="11" s="1"/>
  <c r="B13" i="11"/>
  <c r="J13" i="11" s="1"/>
  <c r="K106" i="9" a="1"/>
  <c r="K106" i="9" s="1"/>
  <c r="K78" i="9" a="1"/>
  <c r="K78" i="9" s="1"/>
  <c r="K77" i="9" a="1"/>
  <c r="K77" i="9" s="1"/>
  <c r="K58" i="9" a="1"/>
  <c r="K58" i="9" s="1"/>
  <c r="J25" i="11" l="1"/>
  <c r="J26" i="11"/>
  <c r="J45" i="11"/>
  <c r="J24" i="11"/>
  <c r="J64" i="11"/>
  <c r="J46" i="11"/>
  <c r="J70" i="11"/>
  <c r="J19" i="11"/>
  <c r="J21" i="11"/>
  <c r="J22" i="11"/>
  <c r="J23" i="11"/>
  <c r="J39" i="11"/>
  <c r="J12" i="10"/>
  <c r="J38" i="11"/>
  <c r="J37" i="11"/>
  <c r="J58" i="11"/>
  <c r="J17" i="10"/>
  <c r="J59" i="11"/>
  <c r="J37" i="10"/>
  <c r="J57" i="11"/>
  <c r="J18" i="11"/>
  <c r="J63" i="11"/>
  <c r="J68" i="11"/>
  <c r="J61" i="11"/>
  <c r="J17" i="11"/>
  <c r="J20" i="11"/>
  <c r="J65" i="11"/>
  <c r="J47" i="11"/>
  <c r="J51" i="11"/>
  <c r="J29" i="11"/>
  <c r="J69" i="11"/>
  <c r="J50" i="11"/>
  <c r="J27" i="11"/>
  <c r="J28" i="11"/>
  <c r="J52" i="11"/>
  <c r="J30" i="11"/>
  <c r="J31" i="11"/>
  <c r="J32" i="11"/>
  <c r="J60" i="11"/>
  <c r="J49" i="11"/>
  <c r="J41" i="11"/>
  <c r="J40" i="11"/>
  <c r="J18" i="10"/>
  <c r="J19" i="10"/>
  <c r="J20" i="10"/>
  <c r="J21" i="10"/>
  <c r="J23" i="10"/>
  <c r="J32" i="10"/>
  <c r="J39" i="10"/>
  <c r="J41" i="10"/>
  <c r="J38" i="10"/>
  <c r="J40" i="10"/>
  <c r="J42" i="10"/>
  <c r="L29" i="10" a="1"/>
  <c r="L29" i="10" s="1"/>
  <c r="J24" i="10"/>
  <c r="J44" i="10"/>
  <c r="J45" i="10"/>
  <c r="J25" i="10"/>
  <c r="J28" i="10"/>
  <c r="J29" i="10"/>
  <c r="L44" i="10" a="1"/>
  <c r="L44" i="10" s="1"/>
  <c r="J30" i="10"/>
  <c r="J15" i="10"/>
  <c r="J35" i="10"/>
  <c r="J33" i="11"/>
  <c r="J53" i="11"/>
  <c r="J73" i="11"/>
  <c r="L35" i="10" l="1" a="1"/>
  <c r="L35" i="10" s="1"/>
  <c r="L12" i="10" a="1"/>
  <c r="L12" i="10" s="1"/>
  <c r="L39" i="11" a="1"/>
  <c r="L39" i="11" s="1"/>
  <c r="L33" i="11" a="1"/>
  <c r="L33" i="11" s="1"/>
  <c r="L39" i="10" a="1"/>
  <c r="L39" i="10" s="1"/>
  <c r="L33" i="10" a="1"/>
  <c r="L33" i="10" s="1"/>
  <c r="L15" i="10" a="1"/>
  <c r="L15" i="10" s="1"/>
  <c r="L13" i="10" a="1"/>
  <c r="L13" i="10" s="1"/>
  <c r="L70" i="11" a="1"/>
  <c r="L70" i="11" s="1"/>
  <c r="L68" i="11" a="1"/>
  <c r="L68" i="11" s="1"/>
  <c r="L47" i="11" a="1"/>
  <c r="L47" i="11" s="1"/>
  <c r="L66" i="11" a="1"/>
  <c r="L66" i="11" s="1"/>
  <c r="L26" i="11" a="1"/>
  <c r="L26" i="11" s="1"/>
  <c r="L64" i="11" a="1"/>
  <c r="L64" i="11" s="1"/>
  <c r="L24" i="11" a="1"/>
  <c r="L24" i="11" s="1"/>
  <c r="L29" i="11" a="1"/>
  <c r="L29" i="11" s="1"/>
  <c r="L67" i="11" a="1"/>
  <c r="L67" i="11" s="1"/>
  <c r="L62" i="11" a="1"/>
  <c r="L62" i="11" s="1"/>
  <c r="L22" i="11" a="1"/>
  <c r="L22" i="11" s="1"/>
  <c r="L25" i="11" a="1"/>
  <c r="L25" i="11" s="1"/>
  <c r="L58" i="11" a="1"/>
  <c r="L58" i="11" s="1"/>
  <c r="L17" i="11" a="1"/>
  <c r="L17" i="11" s="1"/>
  <c r="L55" i="11" a="1"/>
  <c r="L55" i="11" s="1"/>
  <c r="L56" i="11" a="1"/>
  <c r="L56" i="11" s="1"/>
  <c r="L13" i="11" a="1"/>
  <c r="L13" i="11" s="1"/>
  <c r="L14" i="11" a="1"/>
  <c r="L14" i="11" s="1"/>
  <c r="L50" i="11" a="1"/>
  <c r="L50" i="11" s="1"/>
  <c r="L27" i="11" a="1"/>
  <c r="L27" i="11" s="1"/>
  <c r="L43" i="11" a="1"/>
  <c r="L43" i="11" s="1"/>
  <c r="L48" i="11" a="1"/>
  <c r="L48" i="11" s="1"/>
  <c r="L59" i="11" a="1"/>
  <c r="L59" i="11" s="1"/>
  <c r="L49" i="11" a="1"/>
  <c r="L49" i="11" s="1"/>
  <c r="L65" i="11" a="1"/>
  <c r="L65" i="11" s="1"/>
  <c r="L42" i="11" a="1"/>
  <c r="L42" i="11" s="1"/>
  <c r="L57" i="11" a="1"/>
  <c r="L57" i="11" s="1"/>
  <c r="L61" i="11" a="1"/>
  <c r="L61" i="11" s="1"/>
  <c r="L73" i="11" a="1"/>
  <c r="L73" i="11" s="1"/>
  <c r="L36" i="11" a="1"/>
  <c r="L36" i="11" s="1"/>
  <c r="L63" i="11" a="1"/>
  <c r="L63" i="11" s="1"/>
  <c r="L34" i="11" a="1"/>
  <c r="L34" i="11" s="1"/>
  <c r="L30" i="11" a="1"/>
  <c r="L30" i="11" s="1"/>
  <c r="L28" i="11" a="1"/>
  <c r="L28" i="11" s="1"/>
  <c r="L51" i="11" a="1"/>
  <c r="L51" i="11" s="1"/>
  <c r="L45" i="11" a="1"/>
  <c r="L45" i="11" s="1"/>
  <c r="L60" i="11" a="1"/>
  <c r="L60" i="11" s="1"/>
  <c r="L20" i="11" a="1"/>
  <c r="L20" i="11" s="1"/>
  <c r="L21" i="11" a="1"/>
  <c r="L21" i="11" s="1"/>
  <c r="L18" i="11" a="1"/>
  <c r="L18" i="11" s="1"/>
  <c r="L31" i="11" a="1"/>
  <c r="L31" i="11" s="1"/>
  <c r="L35" i="11" a="1"/>
  <c r="L35" i="11" s="1"/>
  <c r="L16" i="11" a="1"/>
  <c r="L16" i="11" s="1"/>
  <c r="L54" i="11" a="1"/>
  <c r="L54" i="11" s="1"/>
  <c r="L52" i="11" a="1"/>
  <c r="L52" i="11" s="1"/>
  <c r="L37" i="11" a="1"/>
  <c r="L37" i="11" s="1"/>
  <c r="L23" i="11" a="1"/>
  <c r="L23" i="11" s="1"/>
  <c r="L46" i="11" a="1"/>
  <c r="L46" i="11" s="1"/>
  <c r="L19" i="11" a="1"/>
  <c r="L19" i="11" s="1"/>
  <c r="L44" i="11" a="1"/>
  <c r="L44" i="11" s="1"/>
  <c r="L15" i="11" a="1"/>
  <c r="L15" i="11" s="1"/>
  <c r="L53" i="11" a="1"/>
  <c r="L53" i="11" s="1"/>
  <c r="L71" i="11" a="1"/>
  <c r="L71" i="11" s="1"/>
  <c r="L40" i="11" a="1"/>
  <c r="L40" i="11" s="1"/>
  <c r="L38" i="11" a="1"/>
  <c r="L38" i="11" s="1"/>
  <c r="L41" i="11" a="1"/>
  <c r="L41" i="11" s="1"/>
  <c r="L72" i="11" a="1"/>
  <c r="L72" i="11" s="1"/>
  <c r="L32" i="11" a="1"/>
  <c r="L32" i="11" s="1"/>
  <c r="L69" i="11" a="1"/>
  <c r="L69" i="11" s="1"/>
  <c r="L41" i="10" a="1"/>
  <c r="L41" i="10" s="1"/>
  <c r="L37" i="10" a="1"/>
  <c r="L37" i="10" s="1"/>
  <c r="L19" i="10" a="1"/>
  <c r="L19" i="10" s="1"/>
  <c r="L17" i="10" a="1"/>
  <c r="L17" i="10" s="1"/>
  <c r="L42" i="10" a="1"/>
  <c r="L42" i="10" s="1"/>
  <c r="L45" i="10" a="1"/>
  <c r="L45" i="10" s="1"/>
  <c r="L26" i="10" a="1"/>
  <c r="L26" i="10" s="1"/>
  <c r="L27" i="10" a="1"/>
  <c r="L27" i="10" s="1"/>
  <c r="L40" i="10" a="1"/>
  <c r="L40" i="10" s="1"/>
  <c r="L14" i="10" a="1"/>
  <c r="L14" i="10" s="1"/>
  <c r="L43" i="10" a="1"/>
  <c r="L43" i="10" s="1"/>
  <c r="L38" i="10" a="1"/>
  <c r="L38" i="10" s="1"/>
  <c r="L36" i="10" a="1"/>
  <c r="L36" i="10" s="1"/>
  <c r="L23" i="10" a="1"/>
  <c r="L23" i="10" s="1"/>
  <c r="L25" i="10" a="1"/>
  <c r="L25" i="10" s="1"/>
  <c r="L34" i="10" a="1"/>
  <c r="L34" i="10" s="1"/>
  <c r="L21" i="10" a="1"/>
  <c r="L21" i="10" s="1"/>
  <c r="L32" i="10" a="1"/>
  <c r="L32" i="10" s="1"/>
  <c r="L28" i="10" a="1"/>
  <c r="L28" i="10" s="1"/>
  <c r="L24" i="10" a="1"/>
  <c r="L24" i="10" s="1"/>
  <c r="L20" i="10" a="1"/>
  <c r="L20" i="10" s="1"/>
  <c r="L16" i="10" a="1"/>
  <c r="L16" i="10" s="1"/>
  <c r="L18" i="10" a="1"/>
  <c r="L18" i="10" s="1"/>
  <c r="L31" i="10" a="1"/>
  <c r="L31" i="10" s="1"/>
  <c r="L30" i="10" a="1"/>
  <c r="L30" i="10" s="1"/>
  <c r="L22" i="10" a="1"/>
  <c r="L2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<sst xmlns="http://schemas.openxmlformats.org/spreadsheetml/2006/main" count="3602" uniqueCount="203">
  <si>
    <t>Cenários Estrutura Temporária</t>
  </si>
  <si>
    <t>Legenda</t>
  </si>
  <si>
    <t>Até 1000m²</t>
  </si>
  <si>
    <t>4 meses de obra</t>
  </si>
  <si>
    <t>PRO</t>
  </si>
  <si>
    <t xml:space="preserve">Período Pré Obra - Projetos </t>
  </si>
  <si>
    <t>de 1000 a 3000m²</t>
  </si>
  <si>
    <t>6 meses de obra</t>
  </si>
  <si>
    <t>PO</t>
  </si>
  <si>
    <t>Período Pré Obra - Aprovações</t>
  </si>
  <si>
    <t>acima de 3000m²</t>
  </si>
  <si>
    <t>8 meses de obra</t>
  </si>
  <si>
    <t>EP</t>
  </si>
  <si>
    <t>Montagem/Desmontagem Estrutura Provisória</t>
  </si>
  <si>
    <t>Cenários Sem Migração</t>
  </si>
  <si>
    <t>O</t>
  </si>
  <si>
    <t>Período Obra **A numeração são equipes</t>
  </si>
  <si>
    <t>EN</t>
  </si>
  <si>
    <t>Entrega e Aceite de Obra</t>
  </si>
  <si>
    <t>10 meses de obra</t>
  </si>
  <si>
    <t>PRIMEIRO ANO</t>
  </si>
  <si>
    <t>SEGUNDO ANO</t>
  </si>
  <si>
    <t>TERCEIRO ANO</t>
  </si>
  <si>
    <t>QUARTO ANO</t>
  </si>
  <si>
    <t>ID</t>
  </si>
  <si>
    <t>Cód INEP</t>
  </si>
  <si>
    <t>Unidade Escolar</t>
  </si>
  <si>
    <t>Município</t>
  </si>
  <si>
    <t>Sublote</t>
  </si>
  <si>
    <t>Tipologia</t>
  </si>
  <si>
    <t>Área Construída</t>
  </si>
  <si>
    <t>Área Construída (com acréscimo de 10%)</t>
  </si>
  <si>
    <t>Cenário de Remanejamento</t>
  </si>
  <si>
    <t>Ano de Obra</t>
  </si>
  <si>
    <t>Período de Obra (mês)</t>
  </si>
  <si>
    <t>EE OLEGARIO MACIEL</t>
  </si>
  <si>
    <t>JANUÁRIA</t>
  </si>
  <si>
    <t>Norte</t>
  </si>
  <si>
    <t>D1</t>
  </si>
  <si>
    <t>O1</t>
  </si>
  <si>
    <t>EE MONSENHOR FLORISVAL MONTALVAO</t>
  </si>
  <si>
    <t>A</t>
  </si>
  <si>
    <t>O2</t>
  </si>
  <si>
    <t>EE AUGUSTA VALLE</t>
  </si>
  <si>
    <t>MONTES CLAROS</t>
  </si>
  <si>
    <t>O3</t>
  </si>
  <si>
    <t>EE DOUTOR CARLOS ALBUQUERQUE</t>
  </si>
  <si>
    <t>O4</t>
  </si>
  <si>
    <t>EE LEVI DURAES PERES</t>
  </si>
  <si>
    <t>D</t>
  </si>
  <si>
    <t>O5</t>
  </si>
  <si>
    <t>EE PROFESSORA DILMA QUADROS</t>
  </si>
  <si>
    <t>B</t>
  </si>
  <si>
    <t>O6</t>
  </si>
  <si>
    <t>EE MARIA DA CONCEICAO RODRIGUES AVELAR</t>
  </si>
  <si>
    <t>O7</t>
  </si>
  <si>
    <t>EE PROFESSORA DULCE SARMENTO</t>
  </si>
  <si>
    <t>O8</t>
  </si>
  <si>
    <t>EE ELOY PEREIRA</t>
  </si>
  <si>
    <t>O9</t>
  </si>
  <si>
    <t>EE PROFESSOR PLINIO RIBEIRO</t>
  </si>
  <si>
    <t>O10</t>
  </si>
  <si>
    <t>EE PROFESSOR ALCIDES DE CARVALHO</t>
  </si>
  <si>
    <t>O11</t>
  </si>
  <si>
    <t>EE ARMÊNIO VELOSO</t>
  </si>
  <si>
    <t xml:space="preserve">MONTES CLAROS </t>
  </si>
  <si>
    <t>O12</t>
  </si>
  <si>
    <t>EE DONA ALICE MENDONCA</t>
  </si>
  <si>
    <t xml:space="preserve">SÃO FRANCISCO </t>
  </si>
  <si>
    <t>O13</t>
  </si>
  <si>
    <t>EE ZINHA MEIRA</t>
  </si>
  <si>
    <t>BOCAIÚVA</t>
  </si>
  <si>
    <t>O14</t>
  </si>
  <si>
    <t>EE PROFESSOR GASTAO VALLE</t>
  </si>
  <si>
    <t>O15</t>
  </si>
  <si>
    <t>EE BENICIO PRATES</t>
  </si>
  <si>
    <t>CORAÇÃO DE JESUS</t>
  </si>
  <si>
    <t>O16</t>
  </si>
  <si>
    <t>EE CORONEL LUIS PIRES DE MINAS</t>
  </si>
  <si>
    <t>O17</t>
  </si>
  <si>
    <t>EE SAO JOSE</t>
  </si>
  <si>
    <t>O18</t>
  </si>
  <si>
    <t>EE GUIMARAES ROSA</t>
  </si>
  <si>
    <t>LONTRA</t>
  </si>
  <si>
    <t>O19</t>
  </si>
  <si>
    <t>EE PROFESSORA MARIA MACHADO</t>
  </si>
  <si>
    <t>MIRABELA</t>
  </si>
  <si>
    <t>O20</t>
  </si>
  <si>
    <t>EE BRASILIANO BRAZ</t>
  </si>
  <si>
    <t>EE DELFINO MAGALHAES</t>
  </si>
  <si>
    <t>EE FRANCISCO ANDRADE</t>
  </si>
  <si>
    <t>PATIS</t>
  </si>
  <si>
    <t>EE MENDES DE OLIVEIRA</t>
  </si>
  <si>
    <t>SÃO JOÃO DO PARAÍSO</t>
  </si>
  <si>
    <t>A1</t>
  </si>
  <si>
    <t>EE MARIA BATISTA CAVALCANTI</t>
  </si>
  <si>
    <t>UBAÍ</t>
  </si>
  <si>
    <t>EE SANTANA</t>
  </si>
  <si>
    <t>BRASÍLIA DE MINAS</t>
  </si>
  <si>
    <t>EE TIBURTINO PENA</t>
  </si>
  <si>
    <t>FRANCISCO SÁ</t>
  </si>
  <si>
    <t>EE PROFESSOR JOSEFINO BARBOSA</t>
  </si>
  <si>
    <t>ITACARAMBI</t>
  </si>
  <si>
    <t>EE ANTONIO ORTIGA</t>
  </si>
  <si>
    <t>JUVENÍLIA</t>
  </si>
  <si>
    <t xml:space="preserve">EE MARIA ROSA NUNES (JANUÁRIA) </t>
  </si>
  <si>
    <t>EE MARIA ROSA NUNES ANEXO (SÃO FRANCISCO)</t>
  </si>
  <si>
    <t>EE BENJAMIN VERSIANI DOS ANJOS</t>
  </si>
  <si>
    <t>EE ANTONIO CANELA</t>
  </si>
  <si>
    <t>EE PROFESSOR HAMILTON LOPES</t>
  </si>
  <si>
    <t>EE JOÃO PAULO I</t>
  </si>
  <si>
    <t>BETIM</t>
  </si>
  <si>
    <t>RMBH</t>
  </si>
  <si>
    <t>B1</t>
  </si>
  <si>
    <t>EE RENY DE SOUZA LIMA</t>
  </si>
  <si>
    <t>SANTA LUZIA</t>
  </si>
  <si>
    <t>EE JOSÉ LUIZ GONZAGA FERREIRA</t>
  </si>
  <si>
    <t>SABARÁ</t>
  </si>
  <si>
    <t>EE DO BAIRRO SÃO CAETANO</t>
  </si>
  <si>
    <t>EE CORAÇÃO EUCARÍSTICO</t>
  </si>
  <si>
    <t>BELO HORIZONTE</t>
  </si>
  <si>
    <t>EE MINISTRO ALFREDO VILHENA VALLADÃO</t>
  </si>
  <si>
    <t>EE PADRE MATIAS</t>
  </si>
  <si>
    <t>EE NASCIMENTO NUNES LEAL</t>
  </si>
  <si>
    <t>B2</t>
  </si>
  <si>
    <t>EE SANTO ANTÔNIO</t>
  </si>
  <si>
    <t>RIO ACIMA</t>
  </si>
  <si>
    <t>A2</t>
  </si>
  <si>
    <t>EE IMACULADA CONCEIÇÃO</t>
  </si>
  <si>
    <t>PEDRO LEOPOLDO</t>
  </si>
  <si>
    <t>EE AUGUSTO DE LIMA (NOVA LIMA)</t>
  </si>
  <si>
    <t>NOVA LIMA</t>
  </si>
  <si>
    <t>EE SENADOR TEOTONIO VILELA</t>
  </si>
  <si>
    <t>EE AMELIA SANTANA BARBOSA</t>
  </si>
  <si>
    <t>EE JUSCELINO KUBITSCHEK DE OLIVEIRA</t>
  </si>
  <si>
    <t>EE MANUEL CASASANTA</t>
  </si>
  <si>
    <t>EE ANA DE CARVALHO SILVEIRA</t>
  </si>
  <si>
    <t>EE DEPUTADO ILACIR PEREIRA LIMA</t>
  </si>
  <si>
    <t>C</t>
  </si>
  <si>
    <t>EE ISABEL DA SILVA POLCK</t>
  </si>
  <si>
    <t>EE DOUTOR AURINO MORAIS</t>
  </si>
  <si>
    <t>EE AUGUSTO DE LIMA (BELO HORIZONTE)</t>
  </si>
  <si>
    <t>EE CONSELHEIRO AFONSO PENA</t>
  </si>
  <si>
    <t>EE PROFESSOR LEOPOLDO DE MIRANDA</t>
  </si>
  <si>
    <t>EE JOSÉ MARIA BICALHO</t>
  </si>
  <si>
    <t>EE LEONINA MOURTHÉ</t>
  </si>
  <si>
    <t>EE SANTA QUITERIA</t>
  </si>
  <si>
    <t>ESMERALDAS</t>
  </si>
  <si>
    <t>EE FLAVIO DOS SANTOS</t>
  </si>
  <si>
    <t>EE SILVIANO BRANDÃO</t>
  </si>
  <si>
    <t>EE PRESIDENTE DUTRA</t>
  </si>
  <si>
    <t>EE PROFESSORA ALAIDE LISBOA DE OLIVEIRA</t>
  </si>
  <si>
    <t>EE WALT DISNEY</t>
  </si>
  <si>
    <t>EE MAURÍCIO MURGEL</t>
  </si>
  <si>
    <t>EE DESEMBARGADOR RODRIGUES CAMPOS</t>
  </si>
  <si>
    <t>EE PROFESSOR CLAUDIO BRANDAO</t>
  </si>
  <si>
    <t>EE PROFESSOR ALISSON PEREIRA GUIMARAES</t>
  </si>
  <si>
    <t>EE LAURA DAS CHAGAS FERREIRA</t>
  </si>
  <si>
    <t>EE CELSO MACHADO</t>
  </si>
  <si>
    <t>EE GERALDO TEIXEIRA DA COSTA</t>
  </si>
  <si>
    <t>EE MARIA FLORIPES NASCIMENTO ALVES</t>
  </si>
  <si>
    <t>EE GENERAL CARNEIRO</t>
  </si>
  <si>
    <t>EE DEPUTADO RENATO AZEREDO</t>
  </si>
  <si>
    <t>VESPASIANO</t>
  </si>
  <si>
    <t>EE PREFEITO ARISTEU EDUARDO MOREIRA</t>
  </si>
  <si>
    <t>TAQUARUÇU DE MINAS</t>
  </si>
  <si>
    <t>EE ODILON BEHRENS</t>
  </si>
  <si>
    <t>BARÃO DE COCAIS</t>
  </si>
  <si>
    <t>EE RODRIGO DE CASTRO MOREIRA PENA</t>
  </si>
  <si>
    <t>SANTA BÁRBARA</t>
  </si>
  <si>
    <t>EE JOSÉ BRANDÃO</t>
  </si>
  <si>
    <t>CAETÉ</t>
  </si>
  <si>
    <t>EE JOSÉ BONIFÁCIO NOGUEIRA</t>
  </si>
  <si>
    <t>RIBEIRÃO DAS NEVES</t>
  </si>
  <si>
    <t>EE HENRIQUE DE SOUZA FILHO HENFIL</t>
  </si>
  <si>
    <t>RIBERIÃO DAS NEVES</t>
  </si>
  <si>
    <t>EE JUSCELINO KUBITSCHECK DE OLIVEIRA</t>
  </si>
  <si>
    <t>IBIRITÉ</t>
  </si>
  <si>
    <t>EE PAULO NETO ALKIMIM</t>
  </si>
  <si>
    <t>BRUMADINHO</t>
  </si>
  <si>
    <t>EE PAULINA ALUOTTO FERREIRA</t>
  </si>
  <si>
    <t>EE ABELARDO DUARTE PASSOS</t>
  </si>
  <si>
    <t>EE PROFESSORA MARIA DE MAGALHÃES PINTO</t>
  </si>
  <si>
    <t>IGARAPÉ</t>
  </si>
  <si>
    <t>EE JOAQUIM CORRÊA</t>
  </si>
  <si>
    <t>JUATUBA</t>
  </si>
  <si>
    <t>EE FRANCISCO FIRMO DE MATOS</t>
  </si>
  <si>
    <t>CONTAGEM</t>
  </si>
  <si>
    <t>EE HELENA GUERRA</t>
  </si>
  <si>
    <t>EE NILO MAURICIO TRINDADE FIGUEIREDO</t>
  </si>
  <si>
    <t>LAGOA SANTA</t>
  </si>
  <si>
    <t>EE ANTÔNIO AUGUSTO RIBEIRO</t>
  </si>
  <si>
    <t>EE PROFESSOR OSVALDO FRANCO</t>
  </si>
  <si>
    <t>EE NOSSA SENHORA DO CARMO</t>
  </si>
  <si>
    <t>EE CECILIA MEIRELES</t>
  </si>
  <si>
    <t>EE MANOEL FERNANDES DA SILVA (BELO HORIZONTE) EE DONATO WERNECK DE FREITAS.</t>
  </si>
  <si>
    <t>EE MARIA LUIZA MIRANDA BASTOS</t>
  </si>
  <si>
    <t>QUINTO ANO</t>
  </si>
  <si>
    <t>Estrutura Temporária compartilhada</t>
  </si>
  <si>
    <t>Estrutura Temporária Parcial</t>
  </si>
  <si>
    <t>Sem Migração</t>
  </si>
  <si>
    <t>Estrutura Temporária Dedicada</t>
  </si>
  <si>
    <t>74A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</si>
</sst>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R$&quot;\ #,##0.00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Display"/>
      <family val="2"/>
      <scheme val="major"/>
    </font>
    <font>
      <b/>
      <sz val="9"/>
      <color theme="1"/>
      <name val="Aptos Display"/>
      <family val="2"/>
      <scheme val="major"/>
    </font>
    <font>
      <sz val="8"/>
      <color theme="1"/>
      <name val="Aptos Display"/>
      <family val="2"/>
      <scheme val="major"/>
    </font>
    <font>
      <b/>
      <sz val="9"/>
      <color rgb="FFFF0000"/>
      <name val="Aptos Display"/>
      <family val="2"/>
      <scheme val="major"/>
    </font>
    <font>
      <sz val="9"/>
      <color rgb="FF404040"/>
      <name val="Aptos Display"/>
      <family val="2"/>
      <scheme val="major"/>
    </font>
    <font>
      <sz val="9"/>
      <name val="Aptos Display"/>
      <family val="2"/>
      <scheme val="major"/>
    </font>
    <font>
      <b/>
      <sz val="9"/>
      <color theme="0"/>
      <name val="Aptos Display"/>
      <family val="2"/>
      <scheme val="major"/>
    </font>
    <font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/>
        <bgColor indexed="64"/>
      </patternFill>
    </fill>
  </fills>
  <borders count="23"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ck">
        <color rgb="FFFF0000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rgb="FFFF0000"/>
      </right>
      <top style="double">
        <color indexed="64"/>
      </top>
      <bottom/>
      <diagonal/>
    </border>
    <border>
      <left style="thick">
        <color rgb="FFFF0000"/>
      </left>
      <right/>
      <top style="double">
        <color indexed="64"/>
      </top>
      <bottom/>
      <diagonal/>
    </border>
    <border>
      <left/>
      <right style="thick">
        <color rgb="FFFF0000"/>
      </right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 style="thick">
        <color rgb="FFFF0000"/>
      </left>
      <right/>
      <top style="double">
        <color theme="1"/>
      </top>
      <bottom/>
      <diagonal/>
    </border>
    <border>
      <left/>
      <right style="thick">
        <color rgb="FFFF0000"/>
      </right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 style="thick">
        <color rgb="FFFF0000"/>
      </left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43" fontId="2" fillId="0" borderId="3" xfId="1" applyFont="1" applyFill="1" applyBorder="1" applyAlignment="1">
      <alignment horizontal="center" vertical="center"/>
    </xf>
    <xf numFmtId="43" fontId="2" fillId="0" borderId="3" xfId="1" applyFont="1" applyFill="1" applyBorder="1" applyAlignment="1">
      <alignment horizontal="left" vertical="center" indent="1"/>
    </xf>
    <xf numFmtId="43" fontId="2" fillId="0" borderId="3" xfId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 wrapText="1"/>
    </xf>
    <xf numFmtId="0" fontId="2" fillId="0" borderId="0" xfId="0" applyFont="1" applyAlignment="1">
      <alignment vertical="top"/>
    </xf>
    <xf numFmtId="0" fontId="8" fillId="7" borderId="0" xfId="0" applyFont="1" applyFill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43" fontId="2" fillId="0" borderId="6" xfId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3" fontId="2" fillId="0" borderId="4" xfId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43" fontId="2" fillId="0" borderId="6" xfId="1" applyFont="1" applyFill="1" applyBorder="1" applyAlignment="1">
      <alignment horizontal="center" vertical="center"/>
    </xf>
    <xf numFmtId="43" fontId="2" fillId="0" borderId="7" xfId="1" applyFont="1" applyFill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/>
    </xf>
    <xf numFmtId="43" fontId="2" fillId="0" borderId="0" xfId="0" applyNumberFormat="1" applyFont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43" fontId="2" fillId="0" borderId="8" xfId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43" fontId="2" fillId="0" borderId="11" xfId="1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/>
    </xf>
    <xf numFmtId="0" fontId="3" fillId="6" borderId="14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3" fillId="5" borderId="1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vertical="top"/>
    </xf>
    <xf numFmtId="0" fontId="3" fillId="2" borderId="18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164" fontId="2" fillId="0" borderId="17" xfId="0" applyNumberFormat="1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1" xfId="0" applyFont="1" applyBorder="1" applyAlignment="1">
      <alignment horizontal="left"/>
    </xf>
    <xf numFmtId="0" fontId="2" fillId="0" borderId="21" xfId="0" applyFont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/>
    </xf>
    <xf numFmtId="0" fontId="2" fillId="0" borderId="20" xfId="0" applyFont="1" applyBorder="1" applyAlignment="1">
      <alignment vertical="center"/>
    </xf>
    <xf numFmtId="164" fontId="2" fillId="0" borderId="20" xfId="0" applyNumberFormat="1" applyFont="1" applyBorder="1" applyAlignment="1">
      <alignment vertical="center"/>
    </xf>
    <xf numFmtId="0" fontId="3" fillId="2" borderId="14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43" fontId="2" fillId="0" borderId="5" xfId="1" applyFont="1" applyFill="1" applyBorder="1" applyAlignment="1">
      <alignment horizontal="left" vertical="center" indent="1"/>
    </xf>
    <xf numFmtId="43" fontId="2" fillId="0" borderId="4" xfId="1" applyFont="1" applyFill="1" applyBorder="1" applyAlignment="1">
      <alignment horizontal="left" vertical="center" inden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43" fontId="7" fillId="0" borderId="3" xfId="1" applyFont="1" applyFill="1" applyBorder="1" applyAlignment="1">
      <alignment horizontal="center" vertical="center"/>
    </xf>
    <xf numFmtId="43" fontId="7" fillId="0" borderId="3" xfId="1" applyFont="1" applyFill="1" applyBorder="1" applyAlignment="1">
      <alignment horizontal="left" vertical="center" indent="1"/>
    </xf>
    <xf numFmtId="43" fontId="2" fillId="0" borderId="6" xfId="1" applyFont="1" applyFill="1" applyBorder="1" applyAlignment="1">
      <alignment horizontal="left" vertical="center" indent="1"/>
    </xf>
    <xf numFmtId="0" fontId="6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43" fontId="2" fillId="0" borderId="11" xfId="1" applyFont="1" applyFill="1" applyBorder="1" applyAlignment="1">
      <alignment horizontal="left" vertical="center" inden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3" fontId="2" fillId="0" borderId="3" xfId="1" applyFont="1" applyFill="1" applyBorder="1" applyAlignment="1">
      <alignment horizontal="left" vertical="center" wrapText="1" indent="1"/>
    </xf>
    <xf numFmtId="0" fontId="6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43" fontId="2" fillId="0" borderId="7" xfId="1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/>
    </xf>
    <xf numFmtId="0" fontId="2" fillId="0" borderId="19" xfId="0" applyFont="1" applyBorder="1" applyAlignment="1">
      <alignment vertical="center"/>
    </xf>
    <xf numFmtId="0" fontId="3" fillId="3" borderId="15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</cellXfs>
  <cellStyles count="3">
    <cellStyle name="Normal" xfId="0" builtinId="0"/>
    <cellStyle name="Vírgula" xfId="1" builtinId="3"/>
    <cellStyle name="Vírgula 2" xfId="2" xr:uid="{1145C4F6-1F85-45F4-AD83-AC4CA22D9B1E}"/>
  </cellStyles>
  <dxfs count="1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FF7D"/>
      <color rgb="FFFEB4BD"/>
      <color rgb="FFA5A5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B204-C247-41EE-8672-220D527C4D3C}">
  <sheetPr>
    <tabColor theme="3" tint="9.9978637043366805E-2"/>
  </sheetPr>
  <dimension ref="B2:BJ87"/>
  <sheetViews>
    <sheetView showGridLines="0" zoomScale="70" zoomScaleNormal="70" workbookViewId="0">
      <selection activeCell="J40" sqref="J40"/>
    </sheetView>
  </sheetViews>
  <sheetFormatPr defaultColWidth="8.5703125" defaultRowHeight="12"/>
  <cols>
    <col min="1" max="1" width="2" style="2" customWidth="1"/>
    <col min="2" max="2" width="8.5703125" style="2" customWidth="1"/>
    <col min="3" max="3" width="16.5703125" style="2" customWidth="1"/>
    <col min="4" max="4" width="52.5703125" style="2" customWidth="1"/>
    <col min="5" max="5" width="21.5703125" style="2" bestFit="1" customWidth="1"/>
    <col min="6" max="7" width="12.140625" style="1" customWidth="1"/>
    <col min="8" max="9" width="15.140625" style="2" customWidth="1"/>
    <col min="10" max="10" width="22.5703125" style="2" customWidth="1"/>
    <col min="11" max="11" width="12.140625" style="1" customWidth="1"/>
    <col min="12" max="12" width="15.42578125" style="2" customWidth="1"/>
    <col min="13" max="14" width="1.5703125" style="2" customWidth="1"/>
    <col min="15" max="62" width="5.140625" style="2" customWidth="1"/>
    <col min="63" max="16384" width="8.5703125" style="2"/>
  </cols>
  <sheetData>
    <row r="2" spans="2:62">
      <c r="C2" s="151" t="s">
        <v>0</v>
      </c>
      <c r="D2" s="152"/>
      <c r="F2" s="153" t="s">
        <v>1</v>
      </c>
      <c r="G2" s="153"/>
      <c r="H2" s="153"/>
      <c r="I2" s="153"/>
    </row>
    <row r="3" spans="2:62">
      <c r="C3" s="68" t="s">
        <v>2</v>
      </c>
      <c r="D3" s="69" t="s">
        <v>3</v>
      </c>
      <c r="F3" s="63" t="s">
        <v>4</v>
      </c>
      <c r="G3" s="154" t="s">
        <v>5</v>
      </c>
      <c r="H3" s="154"/>
      <c r="I3" s="154"/>
    </row>
    <row r="4" spans="2:62">
      <c r="C4" s="68" t="s">
        <v>6</v>
      </c>
      <c r="D4" s="69" t="s">
        <v>7</v>
      </c>
      <c r="F4" s="64" t="s">
        <v>8</v>
      </c>
      <c r="G4" s="154" t="s">
        <v>9</v>
      </c>
      <c r="H4" s="154"/>
      <c r="I4" s="154"/>
    </row>
    <row r="5" spans="2:62">
      <c r="C5" s="68" t="s">
        <v>10</v>
      </c>
      <c r="D5" s="69" t="s">
        <v>11</v>
      </c>
      <c r="F5" s="65" t="s">
        <v>12</v>
      </c>
      <c r="G5" s="154" t="s">
        <v>13</v>
      </c>
      <c r="H5" s="154"/>
      <c r="I5" s="154"/>
    </row>
    <row r="6" spans="2:62">
      <c r="C6" s="151" t="s">
        <v>14</v>
      </c>
      <c r="D6" s="152"/>
      <c r="F6" s="66" t="s">
        <v>15</v>
      </c>
      <c r="G6" s="154" t="s">
        <v>16</v>
      </c>
      <c r="H6" s="154"/>
      <c r="I6" s="154"/>
    </row>
    <row r="7" spans="2:62">
      <c r="C7" s="70" t="s">
        <v>2</v>
      </c>
      <c r="D7" s="71" t="s">
        <v>7</v>
      </c>
      <c r="F7" s="67" t="s">
        <v>17</v>
      </c>
      <c r="G7" s="154" t="s">
        <v>18</v>
      </c>
      <c r="H7" s="154"/>
      <c r="I7" s="154"/>
    </row>
    <row r="8" spans="2:62">
      <c r="C8" s="70" t="s">
        <v>6</v>
      </c>
      <c r="D8" s="71" t="s">
        <v>11</v>
      </c>
    </row>
    <row r="9" spans="2:62">
      <c r="C9" s="70" t="s">
        <v>10</v>
      </c>
      <c r="D9" s="71" t="s">
        <v>19</v>
      </c>
    </row>
    <row r="10" spans="2:62" ht="13.7" customHeight="1">
      <c r="O10" s="155" t="s">
        <v>20</v>
      </c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 t="s">
        <v>21</v>
      </c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 t="s">
        <v>22</v>
      </c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 t="s">
        <v>23</v>
      </c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</row>
    <row r="11" spans="2:62" s="4" customFormat="1" ht="60" customHeight="1">
      <c r="B11" s="26" t="s">
        <v>24</v>
      </c>
      <c r="C11" s="26" t="s">
        <v>25</v>
      </c>
      <c r="D11" s="26" t="s">
        <v>26</v>
      </c>
      <c r="E11" s="26" t="s">
        <v>27</v>
      </c>
      <c r="F11" s="26" t="s">
        <v>28</v>
      </c>
      <c r="G11" s="26" t="s">
        <v>29</v>
      </c>
      <c r="H11" s="26" t="s">
        <v>30</v>
      </c>
      <c r="I11" s="26" t="s">
        <v>31</v>
      </c>
      <c r="J11" s="26" t="s">
        <v>32</v>
      </c>
      <c r="K11" s="26" t="s">
        <v>33</v>
      </c>
      <c r="L11" s="37" t="s">
        <v>34</v>
      </c>
      <c r="M11" s="2"/>
      <c r="N11" s="2"/>
      <c r="O11" s="4">
        <v>1</v>
      </c>
      <c r="P11" s="4">
        <v>2</v>
      </c>
      <c r="Q11" s="4">
        <v>3</v>
      </c>
      <c r="R11" s="4">
        <v>4</v>
      </c>
      <c r="S11" s="4">
        <v>5</v>
      </c>
      <c r="T11" s="4">
        <v>6</v>
      </c>
      <c r="U11" s="4">
        <v>7</v>
      </c>
      <c r="V11" s="4">
        <v>8</v>
      </c>
      <c r="W11" s="4">
        <v>9</v>
      </c>
      <c r="X11" s="4">
        <v>10</v>
      </c>
      <c r="Y11" s="4">
        <v>11</v>
      </c>
      <c r="Z11" s="6">
        <v>12</v>
      </c>
      <c r="AA11" s="4">
        <v>13</v>
      </c>
      <c r="AB11" s="4">
        <v>14</v>
      </c>
      <c r="AC11" s="4">
        <v>15</v>
      </c>
      <c r="AD11" s="4">
        <v>16</v>
      </c>
      <c r="AE11" s="4">
        <v>17</v>
      </c>
      <c r="AF11" s="4">
        <v>18</v>
      </c>
      <c r="AG11" s="4">
        <v>19</v>
      </c>
      <c r="AH11" s="4">
        <v>20</v>
      </c>
      <c r="AI11" s="4">
        <v>21</v>
      </c>
      <c r="AJ11" s="4">
        <v>22</v>
      </c>
      <c r="AK11" s="4">
        <v>23</v>
      </c>
      <c r="AL11" s="6">
        <v>24</v>
      </c>
      <c r="AM11" s="4">
        <v>25</v>
      </c>
      <c r="AN11" s="4">
        <v>26</v>
      </c>
      <c r="AO11" s="4">
        <v>27</v>
      </c>
      <c r="AP11" s="4">
        <v>28</v>
      </c>
      <c r="AQ11" s="4">
        <v>29</v>
      </c>
      <c r="AR11" s="4">
        <v>30</v>
      </c>
      <c r="AS11" s="4">
        <v>31</v>
      </c>
      <c r="AT11" s="4">
        <v>32</v>
      </c>
      <c r="AU11" s="4">
        <v>33</v>
      </c>
      <c r="AV11" s="4">
        <v>34</v>
      </c>
      <c r="AW11" s="4">
        <v>35</v>
      </c>
      <c r="AX11" s="6">
        <v>36</v>
      </c>
      <c r="AY11" s="4">
        <v>37</v>
      </c>
      <c r="AZ11" s="4">
        <v>38</v>
      </c>
      <c r="BA11" s="4">
        <v>39</v>
      </c>
      <c r="BB11" s="4">
        <v>40</v>
      </c>
      <c r="BC11" s="4">
        <v>41</v>
      </c>
      <c r="BD11" s="4">
        <v>42</v>
      </c>
      <c r="BE11" s="4">
        <v>43</v>
      </c>
      <c r="BF11" s="4">
        <v>44</v>
      </c>
      <c r="BG11" s="4">
        <v>45</v>
      </c>
      <c r="BH11" s="4">
        <v>46</v>
      </c>
      <c r="BI11" s="4">
        <v>47</v>
      </c>
      <c r="BJ11" s="6">
        <v>48</v>
      </c>
    </row>
    <row r="12" spans="2:62">
      <c r="B12" s="27">
        <f>_xlfn.XLOOKUP(D12,'Lote Global '!$D$12:$D$106,'Lote Global '!$B$12:$B$106)</f>
        <v>63</v>
      </c>
      <c r="C12" s="27">
        <v>31062472</v>
      </c>
      <c r="D12" s="28" t="s">
        <v>35</v>
      </c>
      <c r="E12" s="28" t="s">
        <v>36</v>
      </c>
      <c r="F12" s="30" t="s">
        <v>37</v>
      </c>
      <c r="G12" s="30" t="s">
        <v>38</v>
      </c>
      <c r="H12" s="31">
        <v>3271.26</v>
      </c>
      <c r="I12" s="33">
        <f t="shared" ref="I12:I45" si="0">(H12*0.1)+H12</f>
        <v>3598.3860000000004</v>
      </c>
      <c r="J12" s="31" t="str">
        <f>_xlfn.XLOOKUP(B12,'Lote Global '!$B$12:$B$106,'Lote Global '!$J$12:$J$106)</f>
        <v>Sem Migração</v>
      </c>
      <c r="K12" s="30">
        <v>1</v>
      </c>
      <c r="L12" s="31" cm="1">
        <f t="array" ref="L12">_xlfn.IFS(I12&lt;1000,6,I12&lt;3000,8,I12&gt;3000,10)</f>
        <v>10</v>
      </c>
      <c r="O12" s="19" t="s">
        <v>4</v>
      </c>
      <c r="P12" s="19" t="s">
        <v>4</v>
      </c>
      <c r="Q12" s="19" t="s">
        <v>4</v>
      </c>
      <c r="R12" s="20" t="s">
        <v>8</v>
      </c>
      <c r="S12" s="16" t="s">
        <v>39</v>
      </c>
      <c r="T12" s="16" t="s">
        <v>39</v>
      </c>
      <c r="U12" s="16" t="s">
        <v>39</v>
      </c>
      <c r="V12" s="16" t="s">
        <v>39</v>
      </c>
      <c r="W12" s="16" t="s">
        <v>39</v>
      </c>
      <c r="X12" s="16" t="s">
        <v>39</v>
      </c>
      <c r="Y12" s="16" t="s">
        <v>39</v>
      </c>
      <c r="Z12" s="16" t="s">
        <v>39</v>
      </c>
      <c r="AA12" s="56" t="s">
        <v>39</v>
      </c>
      <c r="AB12" s="16" t="s">
        <v>39</v>
      </c>
      <c r="AC12" s="18" t="s">
        <v>17</v>
      </c>
      <c r="AL12" s="7"/>
      <c r="AX12" s="7"/>
      <c r="BJ12" s="7"/>
    </row>
    <row r="13" spans="2:62">
      <c r="B13" s="27">
        <f>_xlfn.XLOOKUP(D13,'Lote Global '!$D$12:$D$106,'Lote Global '!$B$12:$B$106)</f>
        <v>69</v>
      </c>
      <c r="C13" s="27">
        <v>31062642</v>
      </c>
      <c r="D13" s="28" t="s">
        <v>40</v>
      </c>
      <c r="E13" s="28" t="s">
        <v>36</v>
      </c>
      <c r="F13" s="30" t="s">
        <v>37</v>
      </c>
      <c r="G13" s="30" t="s">
        <v>41</v>
      </c>
      <c r="H13" s="31">
        <v>2937</v>
      </c>
      <c r="I13" s="31">
        <f t="shared" si="0"/>
        <v>3230.7</v>
      </c>
      <c r="J13" s="31" t="str">
        <f>_xlfn.XLOOKUP(B13,'Lote Global '!$B$12:$B$106,'Lote Global '!$J$12:$J$106)</f>
        <v>Sem Migração</v>
      </c>
      <c r="K13" s="30">
        <v>1</v>
      </c>
      <c r="L13" s="31" cm="1">
        <f t="array" ref="L13">_xlfn.IFS(I13&lt;1000,6,I13&lt;3000,8,I13&gt;3000,10)</f>
        <v>10</v>
      </c>
      <c r="O13" s="13" t="s">
        <v>4</v>
      </c>
      <c r="P13" s="13" t="s">
        <v>4</v>
      </c>
      <c r="Q13" s="13" t="s">
        <v>4</v>
      </c>
      <c r="R13" s="14" t="s">
        <v>8</v>
      </c>
      <c r="S13" s="16" t="s">
        <v>42</v>
      </c>
      <c r="T13" s="16" t="s">
        <v>42</v>
      </c>
      <c r="U13" s="16" t="s">
        <v>42</v>
      </c>
      <c r="V13" s="16" t="s">
        <v>42</v>
      </c>
      <c r="W13" s="16" t="s">
        <v>42</v>
      </c>
      <c r="X13" s="16" t="s">
        <v>42</v>
      </c>
      <c r="Y13" s="16" t="s">
        <v>42</v>
      </c>
      <c r="Z13" s="16" t="s">
        <v>42</v>
      </c>
      <c r="AA13" s="56" t="s">
        <v>42</v>
      </c>
      <c r="AB13" s="16" t="s">
        <v>42</v>
      </c>
      <c r="AC13" s="18" t="s">
        <v>17</v>
      </c>
      <c r="AL13" s="7"/>
      <c r="AX13" s="7"/>
      <c r="BJ13" s="7"/>
    </row>
    <row r="14" spans="2:62">
      <c r="B14" s="27">
        <f>_xlfn.XLOOKUP(D14,'Lote Global '!$D$12:$D$106,'Lote Global '!$B$12:$B$106)</f>
        <v>76</v>
      </c>
      <c r="C14" s="27">
        <v>31081418</v>
      </c>
      <c r="D14" s="28" t="s">
        <v>43</v>
      </c>
      <c r="E14" s="28" t="s">
        <v>44</v>
      </c>
      <c r="F14" s="30" t="s">
        <v>37</v>
      </c>
      <c r="G14" s="30" t="s">
        <v>41</v>
      </c>
      <c r="H14" s="31">
        <v>3188.4024408</v>
      </c>
      <c r="I14" s="31">
        <f t="shared" si="0"/>
        <v>3507.2426848800001</v>
      </c>
      <c r="J14" s="31" t="str">
        <f>_xlfn.XLOOKUP(B14,'Lote Global '!$B$12:$B$106,'Lote Global '!$J$12:$J$106)</f>
        <v>Sem Migração</v>
      </c>
      <c r="K14" s="30">
        <v>1</v>
      </c>
      <c r="L14" s="31" cm="1">
        <f t="array" ref="L14">_xlfn.IFS(I14&lt;1000,6,I14&lt;3000,8,I14&gt;3000,10)</f>
        <v>10</v>
      </c>
      <c r="O14" s="13" t="s">
        <v>4</v>
      </c>
      <c r="P14" s="13" t="s">
        <v>4</v>
      </c>
      <c r="Q14" s="13" t="s">
        <v>4</v>
      </c>
      <c r="R14" s="14" t="s">
        <v>8</v>
      </c>
      <c r="S14" s="16" t="s">
        <v>45</v>
      </c>
      <c r="T14" s="16" t="s">
        <v>45</v>
      </c>
      <c r="U14" s="16" t="s">
        <v>45</v>
      </c>
      <c r="V14" s="16" t="s">
        <v>45</v>
      </c>
      <c r="W14" s="16" t="s">
        <v>45</v>
      </c>
      <c r="X14" s="16" t="s">
        <v>45</v>
      </c>
      <c r="Y14" s="16" t="s">
        <v>45</v>
      </c>
      <c r="Z14" s="16" t="s">
        <v>45</v>
      </c>
      <c r="AA14" s="56" t="s">
        <v>45</v>
      </c>
      <c r="AB14" s="16" t="s">
        <v>45</v>
      </c>
      <c r="AC14" s="18" t="s">
        <v>17</v>
      </c>
      <c r="AL14" s="7"/>
      <c r="AX14" s="7"/>
      <c r="BJ14" s="7"/>
    </row>
    <row r="15" spans="2:62">
      <c r="B15" s="27">
        <f>_xlfn.XLOOKUP(D15,'Lote Global '!$D$12:$D$106,'Lote Global '!$B$12:$B$106)</f>
        <v>77</v>
      </c>
      <c r="C15" s="27">
        <v>31081396</v>
      </c>
      <c r="D15" s="28" t="s">
        <v>46</v>
      </c>
      <c r="E15" s="28" t="s">
        <v>44</v>
      </c>
      <c r="F15" s="30" t="s">
        <v>37</v>
      </c>
      <c r="G15" s="30" t="s">
        <v>41</v>
      </c>
      <c r="H15" s="31">
        <v>3165.9218512000002</v>
      </c>
      <c r="I15" s="31">
        <f t="shared" si="0"/>
        <v>3482.5140363200003</v>
      </c>
      <c r="J15" s="31" t="str">
        <f>_xlfn.XLOOKUP(B15,'Lote Global '!$B$12:$B$106,'Lote Global '!$J$12:$J$106)</f>
        <v>Sem Migração</v>
      </c>
      <c r="K15" s="30">
        <v>1</v>
      </c>
      <c r="L15" s="31" cm="1">
        <f t="array" ref="L15">_xlfn.IFS(I15&lt;1000,6,I15&lt;3000,8,I15&gt;3000,10)</f>
        <v>10</v>
      </c>
      <c r="O15" s="13" t="s">
        <v>4</v>
      </c>
      <c r="P15" s="13" t="s">
        <v>4</v>
      </c>
      <c r="Q15" s="13" t="s">
        <v>4</v>
      </c>
      <c r="R15" s="14" t="s">
        <v>8</v>
      </c>
      <c r="S15" s="22" t="s">
        <v>47</v>
      </c>
      <c r="T15" s="22" t="s">
        <v>47</v>
      </c>
      <c r="U15" s="22" t="s">
        <v>47</v>
      </c>
      <c r="V15" s="22" t="s">
        <v>47</v>
      </c>
      <c r="W15" s="22" t="s">
        <v>47</v>
      </c>
      <c r="X15" s="22" t="s">
        <v>47</v>
      </c>
      <c r="Y15" s="22" t="s">
        <v>47</v>
      </c>
      <c r="Z15" s="22" t="s">
        <v>47</v>
      </c>
      <c r="AA15" s="25" t="s">
        <v>47</v>
      </c>
      <c r="AB15" s="22" t="s">
        <v>47</v>
      </c>
      <c r="AC15" s="18" t="s">
        <v>17</v>
      </c>
      <c r="AL15" s="7"/>
      <c r="AX15" s="7"/>
      <c r="BJ15" s="7"/>
    </row>
    <row r="16" spans="2:62">
      <c r="B16" s="27">
        <f>_xlfn.XLOOKUP(D16,'Lote Global '!$D$12:$D$106,'Lote Global '!$B$12:$B$106)</f>
        <v>91</v>
      </c>
      <c r="C16" s="27">
        <v>31205664</v>
      </c>
      <c r="D16" s="28" t="s">
        <v>48</v>
      </c>
      <c r="E16" s="28" t="s">
        <v>44</v>
      </c>
      <c r="F16" s="30" t="s">
        <v>37</v>
      </c>
      <c r="G16" s="30" t="s">
        <v>49</v>
      </c>
      <c r="H16" s="31">
        <v>4241</v>
      </c>
      <c r="I16" s="31">
        <f t="shared" si="0"/>
        <v>4665.1000000000004</v>
      </c>
      <c r="J16" s="31" t="str">
        <f>_xlfn.XLOOKUP(B16,'Lote Global '!$B$12:$B$106,'Lote Global '!$J$12:$J$106)</f>
        <v>Sem Migração</v>
      </c>
      <c r="K16" s="30">
        <v>1</v>
      </c>
      <c r="L16" s="31" cm="1">
        <f t="array" ref="L16">_xlfn.IFS(I16&lt;1000,6,I16&lt;3000,8,I16&gt;3000,10)</f>
        <v>10</v>
      </c>
      <c r="O16" s="13" t="s">
        <v>4</v>
      </c>
      <c r="P16" s="13" t="s">
        <v>4</v>
      </c>
      <c r="Q16" s="13" t="s">
        <v>4</v>
      </c>
      <c r="R16" s="14" t="s">
        <v>8</v>
      </c>
      <c r="S16" s="16" t="s">
        <v>50</v>
      </c>
      <c r="T16" s="16" t="s">
        <v>50</v>
      </c>
      <c r="U16" s="16" t="s">
        <v>50</v>
      </c>
      <c r="V16" s="16" t="s">
        <v>50</v>
      </c>
      <c r="W16" s="16" t="s">
        <v>50</v>
      </c>
      <c r="X16" s="16" t="s">
        <v>50</v>
      </c>
      <c r="Y16" s="16" t="s">
        <v>50</v>
      </c>
      <c r="Z16" s="16" t="s">
        <v>50</v>
      </c>
      <c r="AA16" s="56" t="s">
        <v>50</v>
      </c>
      <c r="AB16" s="16" t="s">
        <v>50</v>
      </c>
      <c r="AC16" s="18" t="s">
        <v>17</v>
      </c>
      <c r="AL16" s="7"/>
      <c r="AX16" s="7"/>
      <c r="BJ16" s="7"/>
    </row>
    <row r="17" spans="2:62">
      <c r="B17" s="27">
        <f>_xlfn.XLOOKUP(D17,'Lote Global '!$D$12:$D$106,'Lote Global '!$B$12:$B$106)</f>
        <v>97</v>
      </c>
      <c r="C17" s="27">
        <v>31081540</v>
      </c>
      <c r="D17" s="28" t="s">
        <v>51</v>
      </c>
      <c r="E17" s="28" t="s">
        <v>44</v>
      </c>
      <c r="F17" s="30" t="s">
        <v>37</v>
      </c>
      <c r="G17" s="30" t="s">
        <v>52</v>
      </c>
      <c r="H17" s="31">
        <v>2184.3000000000002</v>
      </c>
      <c r="I17" s="31">
        <f t="shared" si="0"/>
        <v>2402.73</v>
      </c>
      <c r="J17" s="31" t="str">
        <f>_xlfn.XLOOKUP(B17,'Lote Global '!$B$12:$B$106,'Lote Global '!$J$12:$J$106)</f>
        <v>Sem Migração</v>
      </c>
      <c r="K17" s="30">
        <v>1</v>
      </c>
      <c r="L17" s="31" cm="1">
        <f t="array" ref="L17">_xlfn.IFS(I17&lt;1000,6,I17&lt;3000,8,I17&gt;3000,10)</f>
        <v>8</v>
      </c>
      <c r="O17" s="13" t="s">
        <v>4</v>
      </c>
      <c r="P17" s="13" t="s">
        <v>4</v>
      </c>
      <c r="Q17" s="13" t="s">
        <v>4</v>
      </c>
      <c r="R17" s="14" t="s">
        <v>8</v>
      </c>
      <c r="S17" s="22" t="s">
        <v>53</v>
      </c>
      <c r="T17" s="22" t="s">
        <v>53</v>
      </c>
      <c r="U17" s="22" t="s">
        <v>53</v>
      </c>
      <c r="V17" s="22" t="s">
        <v>53</v>
      </c>
      <c r="W17" s="22" t="s">
        <v>53</v>
      </c>
      <c r="X17" s="22" t="s">
        <v>53</v>
      </c>
      <c r="Y17" s="22" t="s">
        <v>53</v>
      </c>
      <c r="Z17" s="22" t="s">
        <v>53</v>
      </c>
      <c r="AA17" s="74" t="s">
        <v>17</v>
      </c>
      <c r="AL17" s="7"/>
      <c r="AX17" s="7"/>
      <c r="BJ17" s="7"/>
    </row>
    <row r="18" spans="2:62">
      <c r="B18" s="27">
        <f>_xlfn.XLOOKUP(D18,'Lote Global '!$D$12:$D$106,'Lote Global '!$B$12:$B$106)</f>
        <v>101</v>
      </c>
      <c r="C18" s="27">
        <v>31081434</v>
      </c>
      <c r="D18" s="28" t="s">
        <v>54</v>
      </c>
      <c r="E18" s="28" t="s">
        <v>44</v>
      </c>
      <c r="F18" s="30" t="s">
        <v>37</v>
      </c>
      <c r="G18" s="30" t="s">
        <v>49</v>
      </c>
      <c r="H18" s="31">
        <v>2919</v>
      </c>
      <c r="I18" s="31">
        <f t="shared" si="0"/>
        <v>3210.9</v>
      </c>
      <c r="J18" s="31" t="str">
        <f>_xlfn.XLOOKUP(B18,'Lote Global '!$B$12:$B$106,'Lote Global '!$J$12:$J$106)</f>
        <v>Sem Migração</v>
      </c>
      <c r="K18" s="30">
        <v>1</v>
      </c>
      <c r="L18" s="31" cm="1">
        <f t="array" ref="L18">_xlfn.IFS(I18&lt;1000,6,I18&lt;3000,8,I18&gt;3000,10)</f>
        <v>10</v>
      </c>
      <c r="O18" s="13" t="s">
        <v>4</v>
      </c>
      <c r="P18" s="13" t="s">
        <v>4</v>
      </c>
      <c r="Q18" s="13" t="s">
        <v>4</v>
      </c>
      <c r="R18" s="14" t="s">
        <v>8</v>
      </c>
      <c r="S18" s="22" t="s">
        <v>55</v>
      </c>
      <c r="T18" s="22" t="s">
        <v>55</v>
      </c>
      <c r="U18" s="22" t="s">
        <v>55</v>
      </c>
      <c r="V18" s="22" t="s">
        <v>55</v>
      </c>
      <c r="W18" s="22" t="s">
        <v>55</v>
      </c>
      <c r="X18" s="22" t="s">
        <v>55</v>
      </c>
      <c r="Y18" s="22" t="s">
        <v>55</v>
      </c>
      <c r="Z18" s="22" t="s">
        <v>55</v>
      </c>
      <c r="AA18" s="25" t="s">
        <v>55</v>
      </c>
      <c r="AB18" s="22" t="s">
        <v>55</v>
      </c>
      <c r="AC18" s="18" t="s">
        <v>17</v>
      </c>
      <c r="AL18" s="7"/>
      <c r="AX18" s="7"/>
      <c r="BJ18" s="7"/>
    </row>
    <row r="19" spans="2:62">
      <c r="B19" s="27">
        <f>_xlfn.XLOOKUP(D19,'Lote Global '!$D$12:$D$106,'Lote Global '!$B$12:$B$106)</f>
        <v>84</v>
      </c>
      <c r="C19" s="27">
        <v>31081809</v>
      </c>
      <c r="D19" s="28" t="s">
        <v>56</v>
      </c>
      <c r="E19" s="28" t="s">
        <v>44</v>
      </c>
      <c r="F19" s="30" t="s">
        <v>37</v>
      </c>
      <c r="G19" s="30" t="s">
        <v>49</v>
      </c>
      <c r="H19" s="33">
        <v>1960.32</v>
      </c>
      <c r="I19" s="31">
        <f t="shared" si="0"/>
        <v>2156.3519999999999</v>
      </c>
      <c r="J19" s="31" t="str">
        <f>_xlfn.XLOOKUP(B19,'Lote Global '!$B$12:$B$106,'Lote Global '!$J$12:$J$106)</f>
        <v>Sem Migração</v>
      </c>
      <c r="K19" s="30">
        <v>1</v>
      </c>
      <c r="L19" s="31" cm="1">
        <f t="array" ref="L19">_xlfn.IFS(I19&lt;1000,6,I19&lt;3000,8,I19&gt;3000,10)</f>
        <v>8</v>
      </c>
      <c r="O19" s="13" t="s">
        <v>4</v>
      </c>
      <c r="P19" s="13" t="s">
        <v>4</v>
      </c>
      <c r="Q19" s="13" t="s">
        <v>4</v>
      </c>
      <c r="R19" s="14" t="s">
        <v>8</v>
      </c>
      <c r="S19" s="16" t="s">
        <v>57</v>
      </c>
      <c r="T19" s="16" t="s">
        <v>57</v>
      </c>
      <c r="U19" s="16" t="s">
        <v>57</v>
      </c>
      <c r="V19" s="16" t="s">
        <v>57</v>
      </c>
      <c r="W19" s="16" t="s">
        <v>57</v>
      </c>
      <c r="X19" s="16" t="s">
        <v>57</v>
      </c>
      <c r="Y19" s="16" t="s">
        <v>57</v>
      </c>
      <c r="Z19" s="16" t="s">
        <v>57</v>
      </c>
      <c r="AA19" s="74" t="s">
        <v>17</v>
      </c>
      <c r="AL19" s="7"/>
      <c r="AX19" s="7"/>
      <c r="BJ19" s="7"/>
    </row>
    <row r="20" spans="2:62">
      <c r="B20" s="27">
        <f>_xlfn.XLOOKUP(D20,'Lote Global '!$D$12:$D$106,'Lote Global '!$B$12:$B$106)</f>
        <v>78</v>
      </c>
      <c r="C20" s="27">
        <v>31081591</v>
      </c>
      <c r="D20" s="28" t="s">
        <v>58</v>
      </c>
      <c r="E20" s="28" t="s">
        <v>44</v>
      </c>
      <c r="F20" s="30" t="s">
        <v>37</v>
      </c>
      <c r="G20" s="30" t="s">
        <v>52</v>
      </c>
      <c r="H20" s="33">
        <v>2127</v>
      </c>
      <c r="I20" s="31">
        <f t="shared" si="0"/>
        <v>2339.6999999999998</v>
      </c>
      <c r="J20" s="31" t="str">
        <f>_xlfn.XLOOKUP(B20,'Lote Global '!$B$12:$B$106,'Lote Global '!$J$12:$J$106)</f>
        <v>Sem Migração</v>
      </c>
      <c r="K20" s="30">
        <v>1</v>
      </c>
      <c r="L20" s="31" cm="1">
        <f t="array" ref="L20">_xlfn.IFS(I20&lt;1000,6,I20&lt;3000,8,I20&gt;3000,10)</f>
        <v>8</v>
      </c>
      <c r="O20" s="13" t="s">
        <v>4</v>
      </c>
      <c r="P20" s="13" t="s">
        <v>4</v>
      </c>
      <c r="Q20" s="13" t="s">
        <v>4</v>
      </c>
      <c r="R20" s="14" t="s">
        <v>8</v>
      </c>
      <c r="S20" s="16" t="s">
        <v>59</v>
      </c>
      <c r="T20" s="16" t="s">
        <v>59</v>
      </c>
      <c r="U20" s="16" t="s">
        <v>59</v>
      </c>
      <c r="V20" s="16" t="s">
        <v>59</v>
      </c>
      <c r="W20" s="16" t="s">
        <v>59</v>
      </c>
      <c r="X20" s="16" t="s">
        <v>59</v>
      </c>
      <c r="Y20" s="16" t="s">
        <v>59</v>
      </c>
      <c r="Z20" s="16" t="s">
        <v>59</v>
      </c>
      <c r="AA20" s="74" t="s">
        <v>17</v>
      </c>
      <c r="AL20" s="7"/>
      <c r="AX20" s="7"/>
      <c r="BJ20" s="7"/>
    </row>
    <row r="21" spans="2:62">
      <c r="B21" s="27">
        <f>_xlfn.XLOOKUP(D21,'Lote Global '!$D$12:$D$106,'Lote Global '!$B$12:$B$106)</f>
        <v>95</v>
      </c>
      <c r="C21" s="27">
        <v>31081264</v>
      </c>
      <c r="D21" s="28" t="s">
        <v>60</v>
      </c>
      <c r="E21" s="28" t="s">
        <v>44</v>
      </c>
      <c r="F21" s="30" t="s">
        <v>37</v>
      </c>
      <c r="G21" s="30" t="s">
        <v>52</v>
      </c>
      <c r="H21" s="33">
        <v>8006.0999999999995</v>
      </c>
      <c r="I21" s="31">
        <f t="shared" si="0"/>
        <v>8806.7099999999991</v>
      </c>
      <c r="J21" s="31" t="str">
        <f>_xlfn.XLOOKUP(B21,'Lote Global '!$B$12:$B$106,'Lote Global '!$J$12:$J$106)</f>
        <v>Sem Migração</v>
      </c>
      <c r="K21" s="30">
        <v>1</v>
      </c>
      <c r="L21" s="31" cm="1">
        <f t="array" ref="L21">_xlfn.IFS(I21&lt;1000,6,I21&lt;3000,8,I21&gt;3000,10)</f>
        <v>10</v>
      </c>
      <c r="O21" s="13" t="s">
        <v>4</v>
      </c>
      <c r="P21" s="13" t="s">
        <v>4</v>
      </c>
      <c r="Q21" s="13" t="s">
        <v>4</v>
      </c>
      <c r="R21" s="14" t="s">
        <v>8</v>
      </c>
      <c r="S21" s="16" t="s">
        <v>61</v>
      </c>
      <c r="T21" s="16" t="s">
        <v>61</v>
      </c>
      <c r="U21" s="16" t="s">
        <v>61</v>
      </c>
      <c r="V21" s="16" t="s">
        <v>61</v>
      </c>
      <c r="W21" s="16" t="s">
        <v>61</v>
      </c>
      <c r="X21" s="16" t="s">
        <v>61</v>
      </c>
      <c r="Y21" s="16" t="s">
        <v>61</v>
      </c>
      <c r="Z21" s="16" t="s">
        <v>61</v>
      </c>
      <c r="AA21" s="56" t="s">
        <v>61</v>
      </c>
      <c r="AB21" s="16" t="s">
        <v>61</v>
      </c>
      <c r="AC21" s="18" t="s">
        <v>17</v>
      </c>
      <c r="AL21" s="7"/>
      <c r="AX21" s="7"/>
      <c r="BJ21" s="7"/>
    </row>
    <row r="22" spans="2:62">
      <c r="B22" s="27">
        <f>_xlfn.XLOOKUP(D22,'Lote Global '!$D$12:$D$106,'Lote Global '!$B$12:$B$106)</f>
        <v>98</v>
      </c>
      <c r="C22" s="27">
        <v>31081795</v>
      </c>
      <c r="D22" s="28" t="s">
        <v>62</v>
      </c>
      <c r="E22" s="28" t="s">
        <v>44</v>
      </c>
      <c r="F22" s="30" t="s">
        <v>37</v>
      </c>
      <c r="G22" s="30" t="s">
        <v>41</v>
      </c>
      <c r="H22" s="33">
        <v>5157</v>
      </c>
      <c r="I22" s="31">
        <f t="shared" si="0"/>
        <v>5672.7</v>
      </c>
      <c r="J22" s="31" t="str">
        <f>_xlfn.XLOOKUP(B22,'Lote Global '!$B$12:$B$106,'Lote Global '!$J$12:$J$106)</f>
        <v>Sem Migração</v>
      </c>
      <c r="K22" s="30">
        <v>1</v>
      </c>
      <c r="L22" s="31" cm="1">
        <f t="array" ref="L22">_xlfn.IFS(I22&lt;1000,6,I22&lt;3000,8,I22&gt;3000,10)</f>
        <v>10</v>
      </c>
      <c r="O22" s="13" t="s">
        <v>4</v>
      </c>
      <c r="P22" s="13" t="s">
        <v>4</v>
      </c>
      <c r="Q22" s="13" t="s">
        <v>4</v>
      </c>
      <c r="R22" s="14" t="s">
        <v>8</v>
      </c>
      <c r="S22" s="16" t="s">
        <v>63</v>
      </c>
      <c r="T22" s="16" t="s">
        <v>63</v>
      </c>
      <c r="U22" s="16" t="s">
        <v>63</v>
      </c>
      <c r="V22" s="16" t="s">
        <v>63</v>
      </c>
      <c r="W22" s="16" t="s">
        <v>63</v>
      </c>
      <c r="X22" s="16" t="s">
        <v>63</v>
      </c>
      <c r="Y22" s="16" t="s">
        <v>63</v>
      </c>
      <c r="Z22" s="16" t="s">
        <v>63</v>
      </c>
      <c r="AA22" s="56" t="s">
        <v>63</v>
      </c>
      <c r="AB22" s="16" t="s">
        <v>63</v>
      </c>
      <c r="AC22" s="18" t="s">
        <v>17</v>
      </c>
      <c r="AL22" s="7"/>
      <c r="AX22" s="7"/>
      <c r="BJ22" s="7"/>
    </row>
    <row r="23" spans="2:62">
      <c r="B23" s="27">
        <f>_xlfn.XLOOKUP(D23,'Lote Global '!$D$12:$D$106,'Lote Global '!$B$12:$B$106)</f>
        <v>88</v>
      </c>
      <c r="C23" s="27">
        <v>31081400</v>
      </c>
      <c r="D23" s="28" t="s">
        <v>64</v>
      </c>
      <c r="E23" s="28" t="s">
        <v>65</v>
      </c>
      <c r="F23" s="30" t="s">
        <v>37</v>
      </c>
      <c r="G23" s="30" t="s">
        <v>52</v>
      </c>
      <c r="H23" s="33">
        <v>2116.7399999999998</v>
      </c>
      <c r="I23" s="31">
        <f t="shared" si="0"/>
        <v>2328.4139999999998</v>
      </c>
      <c r="J23" s="31" t="str">
        <f>_xlfn.XLOOKUP(B23,'Lote Global '!$B$12:$B$106,'Lote Global '!$J$12:$J$106)</f>
        <v>Sem Migração</v>
      </c>
      <c r="K23" s="30">
        <v>1</v>
      </c>
      <c r="L23" s="31" cm="1">
        <f t="array" ref="L23">_xlfn.IFS(I23&lt;1000,6,I23&lt;3000,8,I23&gt;3000,10)</f>
        <v>8</v>
      </c>
      <c r="O23" s="13" t="s">
        <v>4</v>
      </c>
      <c r="P23" s="13" t="s">
        <v>4</v>
      </c>
      <c r="Q23" s="13" t="s">
        <v>4</v>
      </c>
      <c r="R23" s="14" t="s">
        <v>8</v>
      </c>
      <c r="S23" s="22" t="s">
        <v>66</v>
      </c>
      <c r="T23" s="22" t="s">
        <v>66</v>
      </c>
      <c r="U23" s="22" t="s">
        <v>66</v>
      </c>
      <c r="V23" s="22" t="s">
        <v>66</v>
      </c>
      <c r="W23" s="22" t="s">
        <v>66</v>
      </c>
      <c r="X23" s="22" t="s">
        <v>66</v>
      </c>
      <c r="Y23" s="22" t="s">
        <v>66</v>
      </c>
      <c r="Z23" s="22" t="s">
        <v>66</v>
      </c>
      <c r="AA23" s="74" t="s">
        <v>17</v>
      </c>
      <c r="AL23" s="7"/>
      <c r="AX23" s="7"/>
      <c r="BJ23" s="7"/>
    </row>
    <row r="24" spans="2:62">
      <c r="B24" s="27">
        <f>_xlfn.XLOOKUP(D24,'Lote Global '!$D$12:$D$106,'Lote Global '!$B$12:$B$106)</f>
        <v>67</v>
      </c>
      <c r="C24" s="27">
        <v>31063096</v>
      </c>
      <c r="D24" s="28" t="s">
        <v>67</v>
      </c>
      <c r="E24" s="28" t="s">
        <v>68</v>
      </c>
      <c r="F24" s="30" t="s">
        <v>37</v>
      </c>
      <c r="G24" s="30" t="s">
        <v>52</v>
      </c>
      <c r="H24" s="33">
        <v>1901.3000000000002</v>
      </c>
      <c r="I24" s="31">
        <f t="shared" si="0"/>
        <v>2091.4300000000003</v>
      </c>
      <c r="J24" s="31" t="str">
        <f>_xlfn.XLOOKUP(B24,'Lote Global '!$B$12:$B$106,'Lote Global '!$J$12:$J$106)</f>
        <v>Sem Migração</v>
      </c>
      <c r="K24" s="30">
        <v>1</v>
      </c>
      <c r="L24" s="31" cm="1">
        <f t="array" ref="L24">_xlfn.IFS(I24&lt;1000,6,I24&lt;3000,8,I24&gt;3000,10)</f>
        <v>8</v>
      </c>
      <c r="O24" s="13" t="s">
        <v>4</v>
      </c>
      <c r="P24" s="13" t="s">
        <v>4</v>
      </c>
      <c r="Q24" s="13" t="s">
        <v>4</v>
      </c>
      <c r="R24" s="14" t="s">
        <v>8</v>
      </c>
      <c r="S24" s="22" t="s">
        <v>69</v>
      </c>
      <c r="T24" s="22" t="s">
        <v>69</v>
      </c>
      <c r="U24" s="22" t="s">
        <v>69</v>
      </c>
      <c r="V24" s="22" t="s">
        <v>69</v>
      </c>
      <c r="W24" s="22" t="s">
        <v>69</v>
      </c>
      <c r="X24" s="22" t="s">
        <v>69</v>
      </c>
      <c r="Y24" s="22" t="s">
        <v>69</v>
      </c>
      <c r="Z24" s="22" t="s">
        <v>69</v>
      </c>
      <c r="AA24" s="74" t="s">
        <v>17</v>
      </c>
      <c r="AL24" s="7"/>
      <c r="AX24" s="7"/>
      <c r="BJ24" s="7"/>
    </row>
    <row r="25" spans="2:62">
      <c r="B25" s="27">
        <f>_xlfn.XLOOKUP(D25,'Lote Global '!$D$12:$D$106,'Lote Global '!$B$12:$B$106)</f>
        <v>79</v>
      </c>
      <c r="C25" s="27">
        <v>31079383</v>
      </c>
      <c r="D25" s="28" t="s">
        <v>70</v>
      </c>
      <c r="E25" s="28" t="s">
        <v>71</v>
      </c>
      <c r="F25" s="30" t="s">
        <v>37</v>
      </c>
      <c r="G25" s="30" t="s">
        <v>41</v>
      </c>
      <c r="H25" s="33">
        <v>3487.04</v>
      </c>
      <c r="I25" s="31">
        <f t="shared" si="0"/>
        <v>3835.7440000000001</v>
      </c>
      <c r="J25" s="31" t="str">
        <f>_xlfn.XLOOKUP(B25,'Lote Global '!$B$12:$B$106,'Lote Global '!$J$12:$J$106)</f>
        <v>Sem Migração</v>
      </c>
      <c r="K25" s="30">
        <v>1</v>
      </c>
      <c r="L25" s="31" cm="1">
        <f t="array" ref="L25">_xlfn.IFS(I25&lt;1000,6,I25&lt;3000,8,I25&gt;3000,10)</f>
        <v>10</v>
      </c>
      <c r="O25" s="13" t="s">
        <v>4</v>
      </c>
      <c r="P25" s="13" t="s">
        <v>4</v>
      </c>
      <c r="Q25" s="13" t="s">
        <v>4</v>
      </c>
      <c r="R25" s="14" t="s">
        <v>8</v>
      </c>
      <c r="S25" s="16" t="s">
        <v>72</v>
      </c>
      <c r="T25" s="16" t="s">
        <v>72</v>
      </c>
      <c r="U25" s="16" t="s">
        <v>72</v>
      </c>
      <c r="V25" s="16" t="s">
        <v>72</v>
      </c>
      <c r="W25" s="16" t="s">
        <v>72</v>
      </c>
      <c r="X25" s="16" t="s">
        <v>72</v>
      </c>
      <c r="Y25" s="16" t="s">
        <v>72</v>
      </c>
      <c r="Z25" s="16" t="s">
        <v>72</v>
      </c>
      <c r="AA25" s="56" t="s">
        <v>72</v>
      </c>
      <c r="AB25" s="16" t="s">
        <v>72</v>
      </c>
      <c r="AC25" s="18" t="s">
        <v>17</v>
      </c>
      <c r="AL25" s="7"/>
      <c r="AX25" s="7"/>
      <c r="BJ25" s="7"/>
    </row>
    <row r="26" spans="2:62">
      <c r="B26" s="27">
        <f>_xlfn.XLOOKUP(D26,'Lote Global '!$D$12:$D$106,'Lote Global '!$B$12:$B$106)</f>
        <v>81</v>
      </c>
      <c r="C26" s="27">
        <v>31079448</v>
      </c>
      <c r="D26" s="28" t="s">
        <v>73</v>
      </c>
      <c r="E26" s="28" t="s">
        <v>71</v>
      </c>
      <c r="F26" s="30" t="s">
        <v>37</v>
      </c>
      <c r="G26" s="30" t="s">
        <v>49</v>
      </c>
      <c r="H26" s="33">
        <v>3926</v>
      </c>
      <c r="I26" s="31">
        <f t="shared" si="0"/>
        <v>4318.6000000000004</v>
      </c>
      <c r="J26" s="31" t="str">
        <f>_xlfn.XLOOKUP(B26,'Lote Global '!$B$12:$B$106,'Lote Global '!$J$12:$J$106)</f>
        <v>Sem Migração</v>
      </c>
      <c r="K26" s="30">
        <v>1</v>
      </c>
      <c r="L26" s="31" cm="1">
        <f t="array" ref="L26">_xlfn.IFS(I26&lt;1000,6,I26&lt;3000,8,I26&gt;3000,10)</f>
        <v>10</v>
      </c>
      <c r="O26" s="13" t="s">
        <v>4</v>
      </c>
      <c r="P26" s="13" t="s">
        <v>4</v>
      </c>
      <c r="Q26" s="13" t="s">
        <v>4</v>
      </c>
      <c r="R26" s="14" t="s">
        <v>8</v>
      </c>
      <c r="S26" s="16" t="s">
        <v>74</v>
      </c>
      <c r="T26" s="16" t="s">
        <v>74</v>
      </c>
      <c r="U26" s="16" t="s">
        <v>74</v>
      </c>
      <c r="V26" s="16" t="s">
        <v>74</v>
      </c>
      <c r="W26" s="16" t="s">
        <v>74</v>
      </c>
      <c r="X26" s="16" t="s">
        <v>74</v>
      </c>
      <c r="Y26" s="16" t="s">
        <v>74</v>
      </c>
      <c r="Z26" s="16" t="s">
        <v>74</v>
      </c>
      <c r="AA26" s="56" t="s">
        <v>74</v>
      </c>
      <c r="AB26" s="16" t="s">
        <v>74</v>
      </c>
      <c r="AC26" s="18" t="s">
        <v>17</v>
      </c>
      <c r="AL26" s="7"/>
      <c r="AX26" s="7"/>
      <c r="BJ26" s="7"/>
    </row>
    <row r="27" spans="2:62">
      <c r="B27" s="27">
        <f>_xlfn.XLOOKUP(D27,'Lote Global '!$D$12:$D$106,'Lote Global '!$B$12:$B$106)</f>
        <v>87</v>
      </c>
      <c r="C27" s="27">
        <v>31079863</v>
      </c>
      <c r="D27" s="28" t="s">
        <v>75</v>
      </c>
      <c r="E27" s="35" t="s">
        <v>76</v>
      </c>
      <c r="F27" s="30" t="s">
        <v>37</v>
      </c>
      <c r="G27" s="30" t="s">
        <v>41</v>
      </c>
      <c r="H27" s="33">
        <v>2251.0604600500001</v>
      </c>
      <c r="I27" s="31">
        <f t="shared" si="0"/>
        <v>2476.1665060549999</v>
      </c>
      <c r="J27" s="31" t="str">
        <f>_xlfn.XLOOKUP(B27,'Lote Global '!$B$12:$B$106,'Lote Global '!$J$12:$J$106)</f>
        <v>Sem Migração</v>
      </c>
      <c r="K27" s="30">
        <v>1</v>
      </c>
      <c r="L27" s="31" cm="1">
        <f t="array" ref="L27">_xlfn.IFS(I27&lt;1000,6,I27&lt;3000,8,I27&gt;3000,10)</f>
        <v>8</v>
      </c>
      <c r="O27" s="13" t="s">
        <v>4</v>
      </c>
      <c r="P27" s="13" t="s">
        <v>4</v>
      </c>
      <c r="Q27" s="13" t="s">
        <v>4</v>
      </c>
      <c r="R27" s="14" t="s">
        <v>8</v>
      </c>
      <c r="S27" s="16" t="s">
        <v>77</v>
      </c>
      <c r="T27" s="16" t="s">
        <v>77</v>
      </c>
      <c r="U27" s="16" t="s">
        <v>77</v>
      </c>
      <c r="V27" s="16" t="s">
        <v>77</v>
      </c>
      <c r="W27" s="16" t="s">
        <v>77</v>
      </c>
      <c r="X27" s="16" t="s">
        <v>77</v>
      </c>
      <c r="Y27" s="16" t="s">
        <v>77</v>
      </c>
      <c r="Z27" s="16" t="s">
        <v>77</v>
      </c>
      <c r="AA27" s="74" t="s">
        <v>17</v>
      </c>
      <c r="AL27" s="7"/>
      <c r="AX27" s="7"/>
      <c r="BJ27" s="7"/>
    </row>
    <row r="28" spans="2:62">
      <c r="B28" s="27">
        <f>_xlfn.XLOOKUP(D28,'Lote Global '!$D$12:$D$106,'Lote Global '!$B$12:$B$106)</f>
        <v>90</v>
      </c>
      <c r="C28" s="27">
        <v>31079944</v>
      </c>
      <c r="D28" s="28" t="s">
        <v>78</v>
      </c>
      <c r="E28" s="35" t="s">
        <v>76</v>
      </c>
      <c r="F28" s="30" t="s">
        <v>37</v>
      </c>
      <c r="G28" s="30" t="s">
        <v>41</v>
      </c>
      <c r="H28" s="33">
        <v>2529</v>
      </c>
      <c r="I28" s="31">
        <f t="shared" si="0"/>
        <v>2781.9</v>
      </c>
      <c r="J28" s="31" t="str">
        <f>_xlfn.XLOOKUP(B28,'Lote Global '!$B$12:$B$106,'Lote Global '!$J$12:$J$106)</f>
        <v>Sem Migração</v>
      </c>
      <c r="K28" s="30">
        <v>1</v>
      </c>
      <c r="L28" s="31" cm="1">
        <f t="array" ref="L28">_xlfn.IFS(I28&lt;1000,6,I28&lt;3000,8,I28&gt;3000,10)</f>
        <v>8</v>
      </c>
      <c r="O28" s="13" t="s">
        <v>4</v>
      </c>
      <c r="P28" s="13" t="s">
        <v>4</v>
      </c>
      <c r="Q28" s="13" t="s">
        <v>4</v>
      </c>
      <c r="R28" s="14" t="s">
        <v>8</v>
      </c>
      <c r="S28" s="16" t="s">
        <v>79</v>
      </c>
      <c r="T28" s="16" t="s">
        <v>79</v>
      </c>
      <c r="U28" s="16" t="s">
        <v>79</v>
      </c>
      <c r="V28" s="16" t="s">
        <v>79</v>
      </c>
      <c r="W28" s="16" t="s">
        <v>79</v>
      </c>
      <c r="X28" s="16" t="s">
        <v>79</v>
      </c>
      <c r="Y28" s="16" t="s">
        <v>79</v>
      </c>
      <c r="Z28" s="16" t="s">
        <v>79</v>
      </c>
      <c r="AA28" s="74" t="s">
        <v>17</v>
      </c>
      <c r="AL28" s="7"/>
      <c r="AX28" s="7"/>
      <c r="BJ28" s="7"/>
    </row>
    <row r="29" spans="2:62">
      <c r="B29" s="27">
        <f>_xlfn.XLOOKUP(D29,'Lote Global '!$D$12:$D$106,'Lote Global '!$B$12:$B$106)</f>
        <v>100</v>
      </c>
      <c r="C29" s="27">
        <v>31239241</v>
      </c>
      <c r="D29" s="28" t="s">
        <v>80</v>
      </c>
      <c r="E29" s="35" t="s">
        <v>76</v>
      </c>
      <c r="F29" s="30" t="s">
        <v>37</v>
      </c>
      <c r="G29" s="30" t="s">
        <v>41</v>
      </c>
      <c r="H29" s="33">
        <v>1508.4499999999998</v>
      </c>
      <c r="I29" s="31">
        <f t="shared" si="0"/>
        <v>1659.2949999999998</v>
      </c>
      <c r="J29" s="31" t="str">
        <f>_xlfn.XLOOKUP(B29,'Lote Global '!$B$12:$B$106,'Lote Global '!$J$12:$J$106)</f>
        <v>Sem Migração</v>
      </c>
      <c r="K29" s="30">
        <v>1</v>
      </c>
      <c r="L29" s="31" cm="1">
        <f t="array" ref="L29">_xlfn.IFS(I29&lt;1000,6,I29&lt;3000,8,I29&gt;3000,10)</f>
        <v>8</v>
      </c>
      <c r="O29" s="13" t="s">
        <v>4</v>
      </c>
      <c r="P29" s="13" t="s">
        <v>4</v>
      </c>
      <c r="Q29" s="13" t="s">
        <v>4</v>
      </c>
      <c r="R29" s="14" t="s">
        <v>8</v>
      </c>
      <c r="S29" s="16" t="s">
        <v>81</v>
      </c>
      <c r="T29" s="16" t="s">
        <v>81</v>
      </c>
      <c r="U29" s="16" t="s">
        <v>81</v>
      </c>
      <c r="V29" s="16" t="s">
        <v>81</v>
      </c>
      <c r="W29" s="16" t="s">
        <v>81</v>
      </c>
      <c r="X29" s="16" t="s">
        <v>81</v>
      </c>
      <c r="Y29" s="16" t="s">
        <v>81</v>
      </c>
      <c r="Z29" s="16" t="s">
        <v>81</v>
      </c>
      <c r="AA29" s="74" t="s">
        <v>17</v>
      </c>
      <c r="AL29" s="7"/>
      <c r="AX29" s="7"/>
      <c r="BJ29" s="7"/>
    </row>
    <row r="30" spans="2:62">
      <c r="B30" s="27">
        <f>_xlfn.XLOOKUP(D30,'Lote Global '!$D$12:$D$106,'Lote Global '!$B$12:$B$106)</f>
        <v>85</v>
      </c>
      <c r="C30" s="27">
        <v>31082678</v>
      </c>
      <c r="D30" s="28" t="s">
        <v>82</v>
      </c>
      <c r="E30" s="28" t="s">
        <v>83</v>
      </c>
      <c r="F30" s="30" t="s">
        <v>37</v>
      </c>
      <c r="G30" s="30" t="s">
        <v>52</v>
      </c>
      <c r="H30" s="33">
        <v>2574.59</v>
      </c>
      <c r="I30" s="31">
        <f t="shared" si="0"/>
        <v>2832.049</v>
      </c>
      <c r="J30" s="31" t="str">
        <f>_xlfn.XLOOKUP(B30,'Lote Global '!$B$12:$B$106,'Lote Global '!$J$12:$J$106)</f>
        <v>Sem Migração</v>
      </c>
      <c r="K30" s="30">
        <v>1</v>
      </c>
      <c r="L30" s="31" cm="1">
        <f t="array" ref="L30">_xlfn.IFS(I30&lt;1000,6,I30&lt;3000,8,I30&gt;3000,10)</f>
        <v>8</v>
      </c>
      <c r="O30" s="13" t="s">
        <v>4</v>
      </c>
      <c r="P30" s="13" t="s">
        <v>4</v>
      </c>
      <c r="Q30" s="13" t="s">
        <v>4</v>
      </c>
      <c r="R30" s="14" t="s">
        <v>8</v>
      </c>
      <c r="S30" s="16" t="s">
        <v>84</v>
      </c>
      <c r="T30" s="16" t="s">
        <v>84</v>
      </c>
      <c r="U30" s="16" t="s">
        <v>84</v>
      </c>
      <c r="V30" s="16" t="s">
        <v>84</v>
      </c>
      <c r="W30" s="16" t="s">
        <v>84</v>
      </c>
      <c r="X30" s="16" t="s">
        <v>84</v>
      </c>
      <c r="Y30" s="16" t="s">
        <v>84</v>
      </c>
      <c r="Z30" s="16" t="s">
        <v>84</v>
      </c>
      <c r="AA30" s="74" t="s">
        <v>17</v>
      </c>
      <c r="AL30" s="7"/>
      <c r="AX30" s="7"/>
      <c r="BJ30" s="7"/>
    </row>
    <row r="31" spans="2:62" ht="12.6" thickBot="1">
      <c r="B31" s="38">
        <f>_xlfn.XLOOKUP(D31,'Lote Global '!$D$12:$D$106,'Lote Global '!$B$12:$B$106)</f>
        <v>93</v>
      </c>
      <c r="C31" s="38">
        <v>31080900</v>
      </c>
      <c r="D31" s="39" t="s">
        <v>85</v>
      </c>
      <c r="E31" s="39" t="s">
        <v>86</v>
      </c>
      <c r="F31" s="40" t="s">
        <v>37</v>
      </c>
      <c r="G31" s="40" t="s">
        <v>52</v>
      </c>
      <c r="H31" s="41">
        <v>2939</v>
      </c>
      <c r="I31" s="57">
        <f t="shared" si="0"/>
        <v>3232.9</v>
      </c>
      <c r="J31" s="59" t="str">
        <f>_xlfn.XLOOKUP(B31,'Lote Global '!$B$12:$B$106,'Lote Global '!$J$12:$J$106)</f>
        <v>Sem Migração</v>
      </c>
      <c r="K31" s="40">
        <v>1</v>
      </c>
      <c r="L31" s="57" cm="1">
        <f t="array" ref="L31">_xlfn.IFS(I31&lt;1000,6,I31&lt;3000,8,I31&gt;3000,10)</f>
        <v>10</v>
      </c>
      <c r="O31" s="13" t="s">
        <v>4</v>
      </c>
      <c r="P31" s="13" t="s">
        <v>4</v>
      </c>
      <c r="Q31" s="13" t="s">
        <v>4</v>
      </c>
      <c r="R31" s="14" t="s">
        <v>8</v>
      </c>
      <c r="S31" s="16" t="s">
        <v>87</v>
      </c>
      <c r="T31" s="16" t="s">
        <v>87</v>
      </c>
      <c r="U31" s="16" t="s">
        <v>87</v>
      </c>
      <c r="V31" s="16" t="s">
        <v>87</v>
      </c>
      <c r="W31" s="16" t="s">
        <v>87</v>
      </c>
      <c r="X31" s="16" t="s">
        <v>87</v>
      </c>
      <c r="Y31" s="16" t="s">
        <v>87</v>
      </c>
      <c r="Z31" s="16" t="s">
        <v>87</v>
      </c>
      <c r="AA31" s="56" t="s">
        <v>87</v>
      </c>
      <c r="AB31" s="16" t="s">
        <v>87</v>
      </c>
      <c r="AC31" s="18" t="s">
        <v>17</v>
      </c>
      <c r="AL31" s="7"/>
      <c r="AX31" s="7"/>
      <c r="BJ31" s="7"/>
    </row>
    <row r="32" spans="2:62" ht="12.6" thickTop="1">
      <c r="B32" s="48">
        <f>_xlfn.XLOOKUP(D32,'Lote Global '!$D$12:$D$106,'Lote Global '!$B$12:$B$106)</f>
        <v>64</v>
      </c>
      <c r="C32" s="48">
        <v>31240222</v>
      </c>
      <c r="D32" s="49" t="s">
        <v>88</v>
      </c>
      <c r="E32" s="49" t="s">
        <v>68</v>
      </c>
      <c r="F32" s="51" t="s">
        <v>37</v>
      </c>
      <c r="G32" s="51" t="s">
        <v>41</v>
      </c>
      <c r="H32" s="52">
        <v>4980.72</v>
      </c>
      <c r="I32" s="58">
        <f t="shared" si="0"/>
        <v>5478.7920000000004</v>
      </c>
      <c r="J32" s="73" t="str">
        <f>_xlfn.XLOOKUP(B32,'Lote Global '!$B$12:$B$106,'Lote Global '!$J$12:$J$106)</f>
        <v>Sem Migração</v>
      </c>
      <c r="K32" s="51">
        <v>2</v>
      </c>
      <c r="L32" s="58" cm="1">
        <f t="array" ref="L32">_xlfn.IFS(I32&lt;1000,6,I32&lt;3000,8,I32&gt;3000,10)</f>
        <v>10</v>
      </c>
      <c r="O32" s="80"/>
      <c r="P32" s="80"/>
      <c r="Q32" s="80"/>
      <c r="R32" s="80"/>
      <c r="S32" s="80"/>
      <c r="T32" s="80"/>
      <c r="U32" s="80"/>
      <c r="V32" s="80"/>
      <c r="W32" s="111" t="s">
        <v>4</v>
      </c>
      <c r="X32" s="111" t="s">
        <v>4</v>
      </c>
      <c r="Y32" s="111" t="s">
        <v>4</v>
      </c>
      <c r="Z32" s="137" t="s">
        <v>8</v>
      </c>
      <c r="AA32" s="89" t="s">
        <v>77</v>
      </c>
      <c r="AB32" s="89" t="s">
        <v>77</v>
      </c>
      <c r="AC32" s="89" t="s">
        <v>77</v>
      </c>
      <c r="AD32" s="89" t="s">
        <v>77</v>
      </c>
      <c r="AE32" s="89" t="s">
        <v>77</v>
      </c>
      <c r="AF32" s="89" t="s">
        <v>77</v>
      </c>
      <c r="AG32" s="89" t="s">
        <v>77</v>
      </c>
      <c r="AH32" s="89" t="s">
        <v>77</v>
      </c>
      <c r="AI32" s="89" t="s">
        <v>77</v>
      </c>
      <c r="AJ32" s="89" t="s">
        <v>77</v>
      </c>
      <c r="AK32" s="84" t="s">
        <v>17</v>
      </c>
      <c r="AL32" s="85"/>
      <c r="AM32" s="138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5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5"/>
    </row>
    <row r="33" spans="2:62">
      <c r="B33" s="27">
        <f>_xlfn.XLOOKUP(D33,'Lote Global '!$D$12:$D$106,'Lote Global '!$B$12:$B$106)</f>
        <v>83</v>
      </c>
      <c r="C33" s="27">
        <v>31081485</v>
      </c>
      <c r="D33" s="28" t="s">
        <v>89</v>
      </c>
      <c r="E33" s="28" t="s">
        <v>44</v>
      </c>
      <c r="F33" s="30" t="s">
        <v>37</v>
      </c>
      <c r="G33" s="30" t="s">
        <v>41</v>
      </c>
      <c r="H33" s="31">
        <v>2752.3500000000004</v>
      </c>
      <c r="I33" s="31">
        <f t="shared" si="0"/>
        <v>3027.5850000000005</v>
      </c>
      <c r="J33" s="31" t="str">
        <f>_xlfn.XLOOKUP(B33,'Lote Global '!$B$12:$B$106,'Lote Global '!$J$12:$J$106)</f>
        <v>Sem Migração</v>
      </c>
      <c r="K33" s="30">
        <v>2</v>
      </c>
      <c r="L33" s="57" cm="1">
        <f t="array" ref="L33">_xlfn.IFS(I33&lt;1000,6,I33&lt;3000,8,I33&gt;3000,10)</f>
        <v>10</v>
      </c>
      <c r="W33" s="19" t="s">
        <v>4</v>
      </c>
      <c r="X33" s="19" t="s">
        <v>4</v>
      </c>
      <c r="Y33" s="19" t="s">
        <v>4</v>
      </c>
      <c r="Z33" s="23" t="s">
        <v>8</v>
      </c>
      <c r="AA33" s="16" t="s">
        <v>79</v>
      </c>
      <c r="AB33" s="16" t="s">
        <v>79</v>
      </c>
      <c r="AC33" s="16" t="s">
        <v>79</v>
      </c>
      <c r="AD33" s="16" t="s">
        <v>79</v>
      </c>
      <c r="AE33" s="16" t="s">
        <v>79</v>
      </c>
      <c r="AF33" s="16" t="s">
        <v>79</v>
      </c>
      <c r="AG33" s="16" t="s">
        <v>79</v>
      </c>
      <c r="AH33" s="16" t="s">
        <v>79</v>
      </c>
      <c r="AI33" s="16" t="s">
        <v>79</v>
      </c>
      <c r="AJ33" s="16" t="s">
        <v>79</v>
      </c>
      <c r="AK33" s="18" t="s">
        <v>17</v>
      </c>
      <c r="AL33" s="7"/>
      <c r="AX33" s="7"/>
      <c r="BJ33" s="7"/>
    </row>
    <row r="34" spans="2:62">
      <c r="B34" s="27">
        <f>_xlfn.XLOOKUP(D34,'Lote Global '!$D$12:$D$106,'Lote Global '!$B$12:$B$106)</f>
        <v>82</v>
      </c>
      <c r="C34" s="27">
        <v>31080918</v>
      </c>
      <c r="D34" s="28" t="s">
        <v>90</v>
      </c>
      <c r="E34" s="28" t="s">
        <v>91</v>
      </c>
      <c r="F34" s="30" t="s">
        <v>37</v>
      </c>
      <c r="G34" s="30" t="s">
        <v>52</v>
      </c>
      <c r="H34" s="31">
        <v>2038</v>
      </c>
      <c r="I34" s="31">
        <f t="shared" si="0"/>
        <v>2241.8000000000002</v>
      </c>
      <c r="J34" s="31" t="str">
        <f>_xlfn.XLOOKUP(B34,'Lote Global '!$B$12:$B$106,'Lote Global '!$J$12:$J$106)</f>
        <v>Sem Migração</v>
      </c>
      <c r="K34" s="30">
        <v>2</v>
      </c>
      <c r="L34" s="57" cm="1">
        <f t="array" ref="L34">_xlfn.IFS(I34&lt;1000,6,I34&lt;3000,8,I34&gt;3000,10)</f>
        <v>8</v>
      </c>
      <c r="Y34" s="13" t="s">
        <v>4</v>
      </c>
      <c r="Z34" s="13" t="s">
        <v>4</v>
      </c>
      <c r="AA34" s="54" t="s">
        <v>4</v>
      </c>
      <c r="AB34" s="14" t="s">
        <v>8</v>
      </c>
      <c r="AC34" s="16" t="s">
        <v>45</v>
      </c>
      <c r="AD34" s="16" t="s">
        <v>45</v>
      </c>
      <c r="AE34" s="16" t="s">
        <v>45</v>
      </c>
      <c r="AF34" s="16" t="s">
        <v>45</v>
      </c>
      <c r="AG34" s="16" t="s">
        <v>45</v>
      </c>
      <c r="AH34" s="16" t="s">
        <v>45</v>
      </c>
      <c r="AI34" s="16" t="s">
        <v>45</v>
      </c>
      <c r="AJ34" s="16" t="s">
        <v>45</v>
      </c>
      <c r="AK34" s="18" t="s">
        <v>17</v>
      </c>
      <c r="AL34" s="7"/>
      <c r="AX34" s="7"/>
      <c r="BJ34" s="7"/>
    </row>
    <row r="35" spans="2:62">
      <c r="B35" s="27">
        <f>_xlfn.XLOOKUP(D35,'Lote Global '!$D$12:$D$106,'Lote Global '!$B$12:$B$106)</f>
        <v>89</v>
      </c>
      <c r="C35" s="27">
        <v>31082732</v>
      </c>
      <c r="D35" s="28" t="s">
        <v>92</v>
      </c>
      <c r="E35" s="28" t="s">
        <v>93</v>
      </c>
      <c r="F35" s="30" t="s">
        <v>37</v>
      </c>
      <c r="G35" s="30" t="s">
        <v>94</v>
      </c>
      <c r="H35" s="31">
        <v>1879</v>
      </c>
      <c r="I35" s="31">
        <f t="shared" si="0"/>
        <v>2066.9</v>
      </c>
      <c r="J35" s="31" t="str">
        <f>_xlfn.XLOOKUP(B35,'Lote Global '!$B$12:$B$106,'Lote Global '!$J$12:$J$106)</f>
        <v>Sem Migração</v>
      </c>
      <c r="K35" s="30">
        <v>2</v>
      </c>
      <c r="L35" s="57" cm="1">
        <f t="array" ref="L35">_xlfn.IFS(I35&lt;1000,6,I35&lt;3000,8,I35&gt;3000,10)</f>
        <v>8</v>
      </c>
      <c r="Y35" s="13" t="s">
        <v>4</v>
      </c>
      <c r="Z35" s="13" t="s">
        <v>4</v>
      </c>
      <c r="AA35" s="54" t="s">
        <v>4</v>
      </c>
      <c r="AB35" s="14" t="s">
        <v>8</v>
      </c>
      <c r="AC35" s="22" t="s">
        <v>47</v>
      </c>
      <c r="AD35" s="22" t="s">
        <v>47</v>
      </c>
      <c r="AE35" s="22" t="s">
        <v>47</v>
      </c>
      <c r="AF35" s="22" t="s">
        <v>47</v>
      </c>
      <c r="AG35" s="22" t="s">
        <v>47</v>
      </c>
      <c r="AH35" s="22" t="s">
        <v>47</v>
      </c>
      <c r="AI35" s="22" t="s">
        <v>47</v>
      </c>
      <c r="AJ35" s="22" t="s">
        <v>47</v>
      </c>
      <c r="AK35" s="18" t="s">
        <v>17</v>
      </c>
      <c r="AL35" s="7"/>
      <c r="AX35" s="7"/>
      <c r="BJ35" s="7"/>
    </row>
    <row r="36" spans="2:62">
      <c r="B36" s="27">
        <f>_xlfn.XLOOKUP(D36,'Lote Global '!$D$12:$D$106,'Lote Global '!$B$12:$B$106)</f>
        <v>73</v>
      </c>
      <c r="C36" s="27">
        <v>31063452</v>
      </c>
      <c r="D36" s="28" t="s">
        <v>95</v>
      </c>
      <c r="E36" s="28" t="s">
        <v>96</v>
      </c>
      <c r="F36" s="30" t="s">
        <v>37</v>
      </c>
      <c r="G36" s="30" t="s">
        <v>41</v>
      </c>
      <c r="H36" s="31">
        <v>2313.10307784</v>
      </c>
      <c r="I36" s="31">
        <f t="shared" si="0"/>
        <v>2544.4133856240001</v>
      </c>
      <c r="J36" s="31" t="str">
        <f>_xlfn.XLOOKUP(B36,'Lote Global '!$B$12:$B$106,'Lote Global '!$J$12:$J$106)</f>
        <v>Sem Migração</v>
      </c>
      <c r="K36" s="30">
        <v>2</v>
      </c>
      <c r="L36" s="57" cm="1">
        <f t="array" ref="L36">_xlfn.IFS(I36&lt;1000,6,I36&lt;3000,8,I36&gt;3000,10)</f>
        <v>8</v>
      </c>
      <c r="Y36" s="13" t="s">
        <v>4</v>
      </c>
      <c r="Z36" s="13" t="s">
        <v>4</v>
      </c>
      <c r="AA36" s="54" t="s">
        <v>4</v>
      </c>
      <c r="AB36" s="14" t="s">
        <v>8</v>
      </c>
      <c r="AC36" s="16" t="s">
        <v>50</v>
      </c>
      <c r="AD36" s="16" t="s">
        <v>50</v>
      </c>
      <c r="AE36" s="16" t="s">
        <v>50</v>
      </c>
      <c r="AF36" s="16" t="s">
        <v>50</v>
      </c>
      <c r="AG36" s="16" t="s">
        <v>50</v>
      </c>
      <c r="AH36" s="16" t="s">
        <v>50</v>
      </c>
      <c r="AI36" s="16" t="s">
        <v>50</v>
      </c>
      <c r="AJ36" s="16" t="s">
        <v>50</v>
      </c>
      <c r="AK36" s="18" t="s">
        <v>17</v>
      </c>
      <c r="AL36" s="7"/>
      <c r="AX36" s="7"/>
      <c r="BJ36" s="7"/>
    </row>
    <row r="37" spans="2:62">
      <c r="B37" s="27">
        <f>_xlfn.XLOOKUP(D37,'Lote Global '!$D$12:$D$106,'Lote Global '!$B$12:$B$106)</f>
        <v>96</v>
      </c>
      <c r="C37" s="27">
        <v>31079600</v>
      </c>
      <c r="D37" s="28" t="s">
        <v>97</v>
      </c>
      <c r="E37" s="28" t="s">
        <v>98</v>
      </c>
      <c r="F37" s="30" t="s">
        <v>37</v>
      </c>
      <c r="G37" s="30" t="s">
        <v>52</v>
      </c>
      <c r="H37" s="31">
        <v>2307</v>
      </c>
      <c r="I37" s="31">
        <f t="shared" si="0"/>
        <v>2537.6999999999998</v>
      </c>
      <c r="J37" s="31" t="str">
        <f>_xlfn.XLOOKUP(B37,'Lote Global '!$B$12:$B$106,'Lote Global '!$J$12:$J$106)</f>
        <v>Sem Migração</v>
      </c>
      <c r="K37" s="30">
        <v>2</v>
      </c>
      <c r="L37" s="57" cm="1">
        <f t="array" ref="L37">_xlfn.IFS(I37&lt;1000,6,I37&lt;3000,8,I37&gt;3000,10)</f>
        <v>8</v>
      </c>
      <c r="W37" s="13" t="s">
        <v>4</v>
      </c>
      <c r="X37" s="13" t="s">
        <v>4</v>
      </c>
      <c r="Y37" s="13" t="s">
        <v>4</v>
      </c>
      <c r="Z37" s="14" t="s">
        <v>8</v>
      </c>
      <c r="AA37" s="25" t="s">
        <v>53</v>
      </c>
      <c r="AB37" s="22" t="s">
        <v>53</v>
      </c>
      <c r="AC37" s="22" t="s">
        <v>53</v>
      </c>
      <c r="AD37" s="22" t="s">
        <v>53</v>
      </c>
      <c r="AE37" s="22" t="s">
        <v>53</v>
      </c>
      <c r="AF37" s="22" t="s">
        <v>53</v>
      </c>
      <c r="AG37" s="22" t="s">
        <v>53</v>
      </c>
      <c r="AH37" s="22" t="s">
        <v>53</v>
      </c>
      <c r="AI37" s="18" t="s">
        <v>17</v>
      </c>
      <c r="AL37" s="7"/>
      <c r="AX37" s="7"/>
      <c r="BJ37" s="7"/>
    </row>
    <row r="38" spans="2:62">
      <c r="B38" s="27">
        <f>_xlfn.XLOOKUP(D38,'Lote Global '!$D$12:$D$106,'Lote Global '!$B$12:$B$106)</f>
        <v>75</v>
      </c>
      <c r="C38" s="27">
        <v>31080349</v>
      </c>
      <c r="D38" s="28" t="s">
        <v>99</v>
      </c>
      <c r="E38" s="28" t="s">
        <v>100</v>
      </c>
      <c r="F38" s="30" t="s">
        <v>37</v>
      </c>
      <c r="G38" s="30" t="s">
        <v>49</v>
      </c>
      <c r="H38" s="31">
        <v>3084.16</v>
      </c>
      <c r="I38" s="31">
        <f t="shared" si="0"/>
        <v>3392.576</v>
      </c>
      <c r="J38" s="31" t="str">
        <f>_xlfn.XLOOKUP(B38,'Lote Global '!$B$12:$B$106,'Lote Global '!$J$12:$J$106)</f>
        <v>Sem Migração</v>
      </c>
      <c r="K38" s="30">
        <v>2</v>
      </c>
      <c r="L38" s="57" cm="1">
        <f t="array" ref="L38">_xlfn.IFS(I38&lt;1000,6,I38&lt;3000,8,I38&gt;3000,10)</f>
        <v>10</v>
      </c>
      <c r="W38" s="13" t="s">
        <v>4</v>
      </c>
      <c r="X38" s="13" t="s">
        <v>4</v>
      </c>
      <c r="Y38" s="13" t="s">
        <v>4</v>
      </c>
      <c r="Z38" s="14" t="s">
        <v>8</v>
      </c>
      <c r="AA38" s="56" t="s">
        <v>81</v>
      </c>
      <c r="AB38" s="16" t="s">
        <v>81</v>
      </c>
      <c r="AC38" s="16" t="s">
        <v>81</v>
      </c>
      <c r="AD38" s="16" t="s">
        <v>81</v>
      </c>
      <c r="AE38" s="16" t="s">
        <v>81</v>
      </c>
      <c r="AF38" s="16" t="s">
        <v>81</v>
      </c>
      <c r="AG38" s="16" t="s">
        <v>81</v>
      </c>
      <c r="AH38" s="16" t="s">
        <v>81</v>
      </c>
      <c r="AI38" s="16" t="s">
        <v>81</v>
      </c>
      <c r="AJ38" s="16" t="s">
        <v>81</v>
      </c>
      <c r="AK38" s="18" t="s">
        <v>17</v>
      </c>
      <c r="AL38" s="7"/>
      <c r="AX38" s="7"/>
      <c r="BJ38" s="7"/>
    </row>
    <row r="39" spans="2:62">
      <c r="B39" s="27">
        <f>_xlfn.XLOOKUP(D39,'Lote Global '!$D$12:$D$106,'Lote Global '!$B$12:$B$106)</f>
        <v>65</v>
      </c>
      <c r="C39" s="27">
        <v>31062308</v>
      </c>
      <c r="D39" s="28" t="s">
        <v>101</v>
      </c>
      <c r="E39" s="28" t="s">
        <v>102</v>
      </c>
      <c r="F39" s="30" t="s">
        <v>37</v>
      </c>
      <c r="G39" s="30" t="s">
        <v>52</v>
      </c>
      <c r="H39" s="31">
        <v>4014</v>
      </c>
      <c r="I39" s="31">
        <f t="shared" si="0"/>
        <v>4415.3999999999996</v>
      </c>
      <c r="J39" s="31" t="str">
        <f>_xlfn.XLOOKUP(B39,'Lote Global '!$B$12:$B$106,'Lote Global '!$J$12:$J$106)</f>
        <v>Sem Migração</v>
      </c>
      <c r="K39" s="30">
        <v>2</v>
      </c>
      <c r="L39" s="57" cm="1">
        <f t="array" ref="L39">_xlfn.IFS(I39&lt;1000,6,I39&lt;3000,8,I39&gt;3000,10)</f>
        <v>10</v>
      </c>
      <c r="W39" s="13" t="s">
        <v>4</v>
      </c>
      <c r="X39" s="13" t="s">
        <v>4</v>
      </c>
      <c r="Y39" s="13" t="s">
        <v>4</v>
      </c>
      <c r="Z39" s="14" t="s">
        <v>8</v>
      </c>
      <c r="AA39" s="56" t="s">
        <v>57</v>
      </c>
      <c r="AB39" s="16" t="s">
        <v>57</v>
      </c>
      <c r="AC39" s="16" t="s">
        <v>57</v>
      </c>
      <c r="AD39" s="16" t="s">
        <v>57</v>
      </c>
      <c r="AE39" s="16" t="s">
        <v>57</v>
      </c>
      <c r="AF39" s="16" t="s">
        <v>57</v>
      </c>
      <c r="AG39" s="16" t="s">
        <v>57</v>
      </c>
      <c r="AH39" s="16" t="s">
        <v>57</v>
      </c>
      <c r="AI39" s="16" t="s">
        <v>57</v>
      </c>
      <c r="AJ39" s="16" t="s">
        <v>57</v>
      </c>
      <c r="AK39" s="18" t="s">
        <v>17</v>
      </c>
      <c r="AL39" s="7"/>
      <c r="AX39" s="7"/>
      <c r="BJ39" s="7"/>
    </row>
    <row r="40" spans="2:62">
      <c r="B40" s="27">
        <f>_xlfn.XLOOKUP(D40,'Lote Global '!$D$12:$D$106,'Lote Global '!$B$12:$B$106)</f>
        <v>66</v>
      </c>
      <c r="C40" s="27">
        <v>31062995</v>
      </c>
      <c r="D40" s="28" t="s">
        <v>103</v>
      </c>
      <c r="E40" s="28" t="s">
        <v>104</v>
      </c>
      <c r="F40" s="30" t="s">
        <v>37</v>
      </c>
      <c r="G40" s="30" t="s">
        <v>38</v>
      </c>
      <c r="H40" s="33">
        <v>3866.6200000000003</v>
      </c>
      <c r="I40" s="31">
        <f t="shared" si="0"/>
        <v>4253.2820000000002</v>
      </c>
      <c r="J40" s="31" t="str">
        <f>_xlfn.XLOOKUP(B40,'Lote Global '!$B$12:$B$106,'Lote Global '!$J$12:$J$106)</f>
        <v>Sem Migração</v>
      </c>
      <c r="K40" s="30">
        <v>2</v>
      </c>
      <c r="L40" s="31" cm="1">
        <f t="array" ref="L40">_xlfn.IFS(I40&lt;1000,6,I40&lt;3000,8,I40&gt;3000,10)</f>
        <v>10</v>
      </c>
      <c r="W40" s="13" t="s">
        <v>4</v>
      </c>
      <c r="X40" s="13" t="s">
        <v>4</v>
      </c>
      <c r="Y40" s="13" t="s">
        <v>4</v>
      </c>
      <c r="Z40" s="14" t="s">
        <v>8</v>
      </c>
      <c r="AA40" s="56" t="s">
        <v>59</v>
      </c>
      <c r="AB40" s="16" t="s">
        <v>59</v>
      </c>
      <c r="AC40" s="16" t="s">
        <v>59</v>
      </c>
      <c r="AD40" s="16" t="s">
        <v>59</v>
      </c>
      <c r="AE40" s="16" t="s">
        <v>59</v>
      </c>
      <c r="AF40" s="16" t="s">
        <v>59</v>
      </c>
      <c r="AG40" s="16" t="s">
        <v>59</v>
      </c>
      <c r="AH40" s="16" t="s">
        <v>59</v>
      </c>
      <c r="AI40" s="16" t="s">
        <v>59</v>
      </c>
      <c r="AJ40" s="16" t="s">
        <v>59</v>
      </c>
      <c r="AK40" s="18" t="s">
        <v>17</v>
      </c>
      <c r="AL40" s="7"/>
      <c r="AX40" s="7"/>
      <c r="BJ40" s="7"/>
    </row>
    <row r="41" spans="2:62">
      <c r="B41" s="27">
        <f>_xlfn.XLOOKUP(D41,'Lote Global '!$D$12:$D$106,'Lote Global '!$B$12:$B$106)</f>
        <v>74</v>
      </c>
      <c r="C41" s="27">
        <v>31246280</v>
      </c>
      <c r="D41" s="28" t="s">
        <v>105</v>
      </c>
      <c r="E41" s="28" t="s">
        <v>36</v>
      </c>
      <c r="F41" s="30" t="s">
        <v>37</v>
      </c>
      <c r="G41" s="30" t="s">
        <v>94</v>
      </c>
      <c r="H41" s="33">
        <v>1415</v>
      </c>
      <c r="I41" s="31">
        <f t="shared" si="0"/>
        <v>1556.5</v>
      </c>
      <c r="J41" s="31" t="str">
        <f>_xlfn.XLOOKUP(B41,'Lote Global '!$B$12:$B$106,'Lote Global '!$J$12:$J$106)</f>
        <v>Sem Migração</v>
      </c>
      <c r="K41" s="30">
        <v>2</v>
      </c>
      <c r="L41" s="57" cm="1">
        <f t="array" ref="L41">_xlfn.IFS(I41&lt;1000,6,I41&lt;3000,8,I41&gt;3000,10)</f>
        <v>8</v>
      </c>
      <c r="Y41" s="13" t="s">
        <v>4</v>
      </c>
      <c r="Z41" s="13" t="s">
        <v>4</v>
      </c>
      <c r="AA41" s="54" t="s">
        <v>4</v>
      </c>
      <c r="AB41" s="14" t="s">
        <v>8</v>
      </c>
      <c r="AC41" s="16" t="s">
        <v>61</v>
      </c>
      <c r="AD41" s="16" t="s">
        <v>61</v>
      </c>
      <c r="AE41" s="16" t="s">
        <v>61</v>
      </c>
      <c r="AF41" s="16" t="s">
        <v>61</v>
      </c>
      <c r="AG41" s="16" t="s">
        <v>61</v>
      </c>
      <c r="AH41" s="16" t="s">
        <v>61</v>
      </c>
      <c r="AI41" s="16" t="s">
        <v>61</v>
      </c>
      <c r="AJ41" s="16" t="s">
        <v>61</v>
      </c>
      <c r="AK41" s="18" t="s">
        <v>17</v>
      </c>
      <c r="AL41" s="7"/>
      <c r="AX41" s="7"/>
      <c r="BJ41" s="7"/>
    </row>
    <row r="42" spans="2:62">
      <c r="B42" s="27" t="str">
        <f>_xlfn.XLOOKUP(D42,'Lote Global '!$D$12:$D$106,'Lote Global '!$B$12:$B$106)</f>
        <v>74A</v>
      </c>
      <c r="C42" s="27">
        <v>31246280</v>
      </c>
      <c r="D42" s="28" t="s">
        <v>106</v>
      </c>
      <c r="E42" s="28" t="s">
        <v>68</v>
      </c>
      <c r="F42" s="30" t="s">
        <v>37</v>
      </c>
      <c r="G42" s="30" t="s">
        <v>94</v>
      </c>
      <c r="H42" s="33">
        <v>1265.2599999999998</v>
      </c>
      <c r="I42" s="31">
        <f t="shared" si="0"/>
        <v>1391.7859999999998</v>
      </c>
      <c r="J42" s="31" t="str">
        <f>_xlfn.XLOOKUP(B42,'Lote Global '!$B$12:$B$106,'Lote Global '!$J$12:$J$106)</f>
        <v>Sem Migração</v>
      </c>
      <c r="K42" s="30">
        <v>2</v>
      </c>
      <c r="L42" s="57" cm="1">
        <f t="array" ref="L42">_xlfn.IFS(I42&lt;1000,6,I42&lt;3000,8,I42&gt;3000,10)</f>
        <v>8</v>
      </c>
      <c r="Y42" s="13" t="s">
        <v>4</v>
      </c>
      <c r="Z42" s="13" t="s">
        <v>4</v>
      </c>
      <c r="AA42" s="54" t="s">
        <v>4</v>
      </c>
      <c r="AB42" s="14" t="s">
        <v>8</v>
      </c>
      <c r="AC42" s="16" t="s">
        <v>63</v>
      </c>
      <c r="AD42" s="16" t="s">
        <v>63</v>
      </c>
      <c r="AE42" s="16" t="s">
        <v>63</v>
      </c>
      <c r="AF42" s="16" t="s">
        <v>63</v>
      </c>
      <c r="AG42" s="16" t="s">
        <v>63</v>
      </c>
      <c r="AH42" s="16" t="s">
        <v>63</v>
      </c>
      <c r="AI42" s="16" t="s">
        <v>63</v>
      </c>
      <c r="AJ42" s="16" t="s">
        <v>63</v>
      </c>
      <c r="AK42" s="18" t="s">
        <v>17</v>
      </c>
      <c r="AL42" s="7"/>
      <c r="AX42" s="7"/>
      <c r="BJ42" s="7"/>
    </row>
    <row r="43" spans="2:62">
      <c r="B43" s="27">
        <f>_xlfn.XLOOKUP(D43,'Lote Global '!$D$12:$D$106,'Lote Global '!$B$12:$B$106)</f>
        <v>86</v>
      </c>
      <c r="C43" s="27">
        <v>31081311</v>
      </c>
      <c r="D43" s="28" t="s">
        <v>107</v>
      </c>
      <c r="E43" s="28" t="s">
        <v>44</v>
      </c>
      <c r="F43" s="30" t="s">
        <v>37</v>
      </c>
      <c r="G43" s="30" t="s">
        <v>52</v>
      </c>
      <c r="H43" s="33">
        <v>2090</v>
      </c>
      <c r="I43" s="31">
        <f t="shared" si="0"/>
        <v>2299</v>
      </c>
      <c r="J43" s="31" t="str">
        <f>_xlfn.XLOOKUP(B43,'Lote Global '!$B$12:$B$106,'Lote Global '!$J$12:$J$106)</f>
        <v>Sem Migração</v>
      </c>
      <c r="K43" s="30">
        <v>2</v>
      </c>
      <c r="L43" s="57" cm="1">
        <f t="array" ref="L43">_xlfn.IFS(I43&lt;1000,6,I43&lt;3000,8,I43&gt;3000,10)</f>
        <v>8</v>
      </c>
      <c r="W43" s="13" t="s">
        <v>4</v>
      </c>
      <c r="X43" s="13" t="s">
        <v>4</v>
      </c>
      <c r="Y43" s="13" t="s">
        <v>4</v>
      </c>
      <c r="Z43" s="14" t="s">
        <v>8</v>
      </c>
      <c r="AA43" s="25" t="s">
        <v>66</v>
      </c>
      <c r="AB43" s="22" t="s">
        <v>66</v>
      </c>
      <c r="AC43" s="22" t="s">
        <v>66</v>
      </c>
      <c r="AD43" s="22" t="s">
        <v>66</v>
      </c>
      <c r="AE43" s="22" t="s">
        <v>66</v>
      </c>
      <c r="AF43" s="22" t="s">
        <v>66</v>
      </c>
      <c r="AG43" s="22" t="s">
        <v>66</v>
      </c>
      <c r="AH43" s="22" t="s">
        <v>66</v>
      </c>
      <c r="AI43" s="18" t="s">
        <v>17</v>
      </c>
      <c r="AL43" s="7"/>
      <c r="AX43" s="7"/>
      <c r="BJ43" s="7"/>
    </row>
    <row r="44" spans="2:62">
      <c r="B44" s="27">
        <f>_xlfn.XLOOKUP(D44,'Lote Global '!$D$12:$D$106,'Lote Global '!$B$12:$B$106)</f>
        <v>80</v>
      </c>
      <c r="C44" s="27">
        <v>31081761</v>
      </c>
      <c r="D44" s="28" t="s">
        <v>108</v>
      </c>
      <c r="E44" s="28" t="s">
        <v>44</v>
      </c>
      <c r="F44" s="30" t="s">
        <v>37</v>
      </c>
      <c r="G44" s="30" t="s">
        <v>49</v>
      </c>
      <c r="H44" s="33">
        <v>2734</v>
      </c>
      <c r="I44" s="31">
        <f t="shared" si="0"/>
        <v>3007.4</v>
      </c>
      <c r="J44" s="31" t="str">
        <f>_xlfn.XLOOKUP(B44,'Lote Global '!$B$12:$B$106,'Lote Global '!$J$12:$J$106)</f>
        <v>Sem Migração</v>
      </c>
      <c r="K44" s="30">
        <v>2</v>
      </c>
      <c r="L44" s="57" cm="1">
        <f t="array" ref="L44">_xlfn.IFS(I44&lt;1000,6,I44&lt;3000,8,I44&gt;3000,10)</f>
        <v>10</v>
      </c>
      <c r="W44" s="13" t="s">
        <v>4</v>
      </c>
      <c r="X44" s="13" t="s">
        <v>4</v>
      </c>
      <c r="Y44" s="13" t="s">
        <v>4</v>
      </c>
      <c r="Z44" s="14" t="s">
        <v>8</v>
      </c>
      <c r="AA44" s="25" t="s">
        <v>69</v>
      </c>
      <c r="AB44" s="22" t="s">
        <v>69</v>
      </c>
      <c r="AC44" s="22" t="s">
        <v>69</v>
      </c>
      <c r="AD44" s="22" t="s">
        <v>69</v>
      </c>
      <c r="AE44" s="22" t="s">
        <v>69</v>
      </c>
      <c r="AF44" s="22" t="s">
        <v>69</v>
      </c>
      <c r="AG44" s="22" t="s">
        <v>69</v>
      </c>
      <c r="AH44" s="22" t="s">
        <v>69</v>
      </c>
      <c r="AI44" s="16" t="s">
        <v>69</v>
      </c>
      <c r="AJ44" s="16" t="s">
        <v>69</v>
      </c>
      <c r="AK44" s="18" t="s">
        <v>17</v>
      </c>
      <c r="AL44" s="7"/>
      <c r="AX44" s="7"/>
      <c r="BJ44" s="7"/>
    </row>
    <row r="45" spans="2:62">
      <c r="B45" s="27">
        <f>_xlfn.XLOOKUP(D45,'Lote Global '!$D$12:$D$106,'Lote Global '!$B$12:$B$106)</f>
        <v>94</v>
      </c>
      <c r="C45" s="27">
        <v>31081507</v>
      </c>
      <c r="D45" s="28" t="s">
        <v>109</v>
      </c>
      <c r="E45" s="28" t="s">
        <v>44</v>
      </c>
      <c r="F45" s="30" t="s">
        <v>37</v>
      </c>
      <c r="G45" s="30" t="s">
        <v>52</v>
      </c>
      <c r="H45" s="33">
        <v>2592</v>
      </c>
      <c r="I45" s="31">
        <f t="shared" si="0"/>
        <v>2851.2</v>
      </c>
      <c r="J45" s="31" t="str">
        <f>_xlfn.XLOOKUP(B45,'Lote Global '!$B$12:$B$106,'Lote Global '!$J$12:$J$106)</f>
        <v>Sem Migração</v>
      </c>
      <c r="K45" s="30">
        <v>2</v>
      </c>
      <c r="L45" s="31" cm="1">
        <f t="array" ref="L45">_xlfn.IFS(I45&lt;1000,6,I45&lt;3000,8,I45&gt;3000,10)</f>
        <v>8</v>
      </c>
      <c r="Y45" s="13" t="s">
        <v>4</v>
      </c>
      <c r="Z45" s="13" t="s">
        <v>4</v>
      </c>
      <c r="AA45" s="54" t="s">
        <v>4</v>
      </c>
      <c r="AB45" s="14" t="s">
        <v>8</v>
      </c>
      <c r="AC45" s="16" t="s">
        <v>72</v>
      </c>
      <c r="AD45" s="16" t="s">
        <v>72</v>
      </c>
      <c r="AE45" s="16" t="s">
        <v>72</v>
      </c>
      <c r="AF45" s="16" t="s">
        <v>72</v>
      </c>
      <c r="AG45" s="16" t="s">
        <v>72</v>
      </c>
      <c r="AH45" s="16" t="s">
        <v>72</v>
      </c>
      <c r="AI45" s="16" t="s">
        <v>72</v>
      </c>
      <c r="AJ45" s="16" t="s">
        <v>72</v>
      </c>
      <c r="AK45" s="18" t="s">
        <v>17</v>
      </c>
      <c r="AL45" s="7"/>
      <c r="AX45" s="7"/>
      <c r="BJ45" s="7"/>
    </row>
    <row r="46" spans="2:62">
      <c r="F46" s="2"/>
      <c r="G46" s="2"/>
      <c r="K46" s="2"/>
    </row>
    <row r="47" spans="2:62">
      <c r="F47" s="2"/>
      <c r="G47" s="2"/>
      <c r="K47" s="2"/>
    </row>
    <row r="48" spans="2:62">
      <c r="F48" s="2"/>
      <c r="G48" s="2"/>
      <c r="K48" s="2"/>
      <c r="L48" s="1"/>
    </row>
    <row r="49" spans="6:12">
      <c r="F49" s="2"/>
      <c r="G49" s="2"/>
      <c r="K49" s="2"/>
      <c r="L49" s="60"/>
    </row>
    <row r="50" spans="6:12">
      <c r="F50" s="2"/>
      <c r="G50" s="2"/>
      <c r="K50" s="2"/>
      <c r="L50" s="60"/>
    </row>
    <row r="51" spans="6:12">
      <c r="F51" s="2"/>
      <c r="G51" s="2"/>
      <c r="K51" s="2"/>
      <c r="L51" s="60"/>
    </row>
    <row r="52" spans="6:12">
      <c r="F52" s="2"/>
      <c r="G52" s="2"/>
      <c r="K52" s="2"/>
      <c r="L52" s="60"/>
    </row>
    <row r="53" spans="6:12">
      <c r="F53" s="2"/>
      <c r="G53" s="2"/>
      <c r="K53" s="2"/>
    </row>
    <row r="54" spans="6:12">
      <c r="F54" s="2"/>
      <c r="G54" s="2"/>
      <c r="K54" s="2"/>
    </row>
    <row r="55" spans="6:12">
      <c r="F55" s="2"/>
      <c r="G55" s="2"/>
      <c r="K55" s="2"/>
    </row>
    <row r="56" spans="6:12">
      <c r="F56" s="2"/>
      <c r="G56" s="2"/>
      <c r="K56" s="2"/>
    </row>
    <row r="57" spans="6:12">
      <c r="F57" s="2"/>
      <c r="G57" s="2"/>
      <c r="K57" s="2"/>
    </row>
    <row r="58" spans="6:12">
      <c r="F58" s="2"/>
      <c r="G58" s="2"/>
      <c r="K58" s="2"/>
    </row>
    <row r="59" spans="6:12">
      <c r="F59" s="2"/>
      <c r="G59" s="2"/>
      <c r="K59" s="2"/>
    </row>
    <row r="60" spans="6:12">
      <c r="F60" s="2"/>
      <c r="G60" s="2"/>
      <c r="K60" s="2"/>
    </row>
    <row r="61" spans="6:12">
      <c r="F61" s="2"/>
      <c r="G61" s="2"/>
      <c r="K61" s="2"/>
    </row>
    <row r="62" spans="6:12">
      <c r="F62" s="2"/>
      <c r="G62" s="2"/>
      <c r="K62" s="2"/>
    </row>
    <row r="63" spans="6:12">
      <c r="F63" s="2"/>
      <c r="G63" s="2"/>
      <c r="K63" s="2"/>
    </row>
    <row r="64" spans="6:12">
      <c r="F64" s="2"/>
      <c r="G64" s="2"/>
      <c r="K64" s="2"/>
    </row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pans="6:11">
      <c r="F81" s="2"/>
      <c r="G81" s="2"/>
      <c r="K81" s="2"/>
    </row>
    <row r="82" spans="6:11">
      <c r="F82" s="2"/>
      <c r="G82" s="2"/>
      <c r="K82" s="2"/>
    </row>
    <row r="83" spans="6:11">
      <c r="F83" s="2"/>
      <c r="G83" s="2"/>
      <c r="K83" s="2"/>
    </row>
    <row r="84" spans="6:11">
      <c r="F84" s="2"/>
      <c r="G84" s="2"/>
    </row>
    <row r="85" spans="6:11">
      <c r="F85" s="2"/>
      <c r="G85" s="2"/>
      <c r="K85" s="2"/>
    </row>
    <row r="86" spans="6:11">
      <c r="F86" s="2"/>
      <c r="G86" s="2"/>
    </row>
    <row r="87" spans="6:11">
      <c r="F87" s="2"/>
      <c r="G87" s="2"/>
    </row>
  </sheetData>
  <mergeCells count="12">
    <mergeCell ref="O10:Z10"/>
    <mergeCell ref="AA10:AL10"/>
    <mergeCell ref="AM10:AX10"/>
    <mergeCell ref="AY10:BJ10"/>
    <mergeCell ref="G6:I6"/>
    <mergeCell ref="G7:I7"/>
    <mergeCell ref="C2:D2"/>
    <mergeCell ref="C6:D6"/>
    <mergeCell ref="F2:I2"/>
    <mergeCell ref="G3:I3"/>
    <mergeCell ref="G4:I4"/>
    <mergeCell ref="G5:I5"/>
  </mergeCells>
  <conditionalFormatting sqref="B11:L11">
    <cfRule type="cellIs" dxfId="11" priority="5" operator="equal">
      <formula>"R"</formula>
    </cfRule>
  </conditionalFormatting>
  <conditionalFormatting sqref="C2">
    <cfRule type="cellIs" dxfId="10" priority="4" operator="equal">
      <formula>"R"</formula>
    </cfRule>
  </conditionalFormatting>
  <conditionalFormatting sqref="C6">
    <cfRule type="cellIs" dxfId="9" priority="3" operator="equal">
      <formula>"R"</formula>
    </cfRule>
  </conditionalFormatting>
  <conditionalFormatting sqref="F2">
    <cfRule type="cellIs" dxfId="8" priority="1" operator="equal">
      <formula>"R"</formula>
    </cfRule>
  </conditionalFormatting>
  <pageMargins left="0.511811024" right="0.511811024" top="0.78740157499999996" bottom="0.78740157499999996" header="0.31496062000000002" footer="0.31496062000000002"/>
  <headerFooter>
    <oddFooter>&amp;L_x000D_&amp;1#&amp;"Calibri"&amp;10&amp;K000000 Data sensitivity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198D7-3D83-4C17-AB65-7644C3EB664D}">
  <sheetPr>
    <tabColor theme="3" tint="9.9978637043366805E-2"/>
  </sheetPr>
  <dimension ref="B2:BJ250"/>
  <sheetViews>
    <sheetView showGridLines="0" tabSelected="1" zoomScale="70" zoomScaleNormal="70" workbookViewId="0">
      <selection activeCell="L30" sqref="L30"/>
    </sheetView>
  </sheetViews>
  <sheetFormatPr defaultColWidth="8.5703125" defaultRowHeight="12"/>
  <cols>
    <col min="1" max="1" width="2" style="2" customWidth="1"/>
    <col min="2" max="2" width="8.5703125" style="2"/>
    <col min="3" max="3" width="16.5703125" style="2" customWidth="1"/>
    <col min="4" max="4" width="52.5703125" style="2" customWidth="1"/>
    <col min="5" max="5" width="28.42578125" style="2" customWidth="1"/>
    <col min="6" max="6" width="12.140625" style="1" customWidth="1"/>
    <col min="7" max="7" width="12.140625" style="3" customWidth="1"/>
    <col min="8" max="8" width="17.42578125" style="2" customWidth="1"/>
    <col min="9" max="9" width="17.5703125" style="2" customWidth="1"/>
    <col min="10" max="10" width="39.5703125" style="2" customWidth="1"/>
    <col min="11" max="11" width="12.140625" style="1" customWidth="1"/>
    <col min="12" max="12" width="15.140625" style="2" customWidth="1"/>
    <col min="13" max="14" width="1.5703125" style="2" customWidth="1"/>
    <col min="15" max="17" width="5.85546875" style="2" bestFit="1" customWidth="1"/>
    <col min="18" max="18" width="4.42578125" style="2" customWidth="1"/>
    <col min="19" max="19" width="4.85546875" style="2" bestFit="1" customWidth="1"/>
    <col min="20" max="27" width="5.140625" style="2" bestFit="1" customWidth="1"/>
    <col min="28" max="28" width="4.85546875" style="2" bestFit="1" customWidth="1"/>
    <col min="29" max="29" width="5.85546875" style="2" bestFit="1" customWidth="1"/>
    <col min="30" max="53" width="5.5703125" style="2" customWidth="1"/>
    <col min="54" max="16384" width="8.5703125" style="2"/>
  </cols>
  <sheetData>
    <row r="2" spans="2:62">
      <c r="C2" s="151" t="s">
        <v>0</v>
      </c>
      <c r="D2" s="152"/>
      <c r="F2" s="153" t="s">
        <v>1</v>
      </c>
      <c r="G2" s="153"/>
      <c r="H2" s="153"/>
      <c r="I2" s="153"/>
    </row>
    <row r="3" spans="2:62">
      <c r="C3" s="68" t="s">
        <v>2</v>
      </c>
      <c r="D3" s="69" t="s">
        <v>3</v>
      </c>
      <c r="F3" s="63" t="s">
        <v>4</v>
      </c>
      <c r="G3" s="154" t="s">
        <v>5</v>
      </c>
      <c r="H3" s="154"/>
      <c r="I3" s="154"/>
    </row>
    <row r="4" spans="2:62">
      <c r="C4" s="68" t="s">
        <v>6</v>
      </c>
      <c r="D4" s="69" t="s">
        <v>7</v>
      </c>
      <c r="F4" s="64" t="s">
        <v>8</v>
      </c>
      <c r="G4" s="154" t="s">
        <v>9</v>
      </c>
      <c r="H4" s="154"/>
      <c r="I4" s="154"/>
    </row>
    <row r="5" spans="2:62">
      <c r="C5" s="68" t="s">
        <v>10</v>
      </c>
      <c r="D5" s="69" t="s">
        <v>11</v>
      </c>
      <c r="F5" s="65" t="s">
        <v>12</v>
      </c>
      <c r="G5" s="154" t="s">
        <v>13</v>
      </c>
      <c r="H5" s="154"/>
      <c r="I5" s="154"/>
    </row>
    <row r="6" spans="2:62">
      <c r="C6" s="151" t="s">
        <v>14</v>
      </c>
      <c r="D6" s="152"/>
      <c r="F6" s="66" t="s">
        <v>15</v>
      </c>
      <c r="G6" s="154" t="s">
        <v>16</v>
      </c>
      <c r="H6" s="154"/>
      <c r="I6" s="154"/>
    </row>
    <row r="7" spans="2:62">
      <c r="C7" s="70" t="s">
        <v>2</v>
      </c>
      <c r="D7" s="71" t="s">
        <v>7</v>
      </c>
      <c r="F7" s="67" t="s">
        <v>17</v>
      </c>
      <c r="G7" s="154" t="s">
        <v>18</v>
      </c>
      <c r="H7" s="154"/>
      <c r="I7" s="154"/>
    </row>
    <row r="8" spans="2:62">
      <c r="C8" s="70" t="s">
        <v>6</v>
      </c>
      <c r="D8" s="71" t="s">
        <v>11</v>
      </c>
    </row>
    <row r="9" spans="2:62">
      <c r="C9" s="70" t="s">
        <v>10</v>
      </c>
      <c r="D9" s="71" t="s">
        <v>19</v>
      </c>
    </row>
    <row r="11" spans="2:62" ht="13.7" customHeight="1">
      <c r="O11" s="155" t="s">
        <v>20</v>
      </c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 t="s">
        <v>21</v>
      </c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 t="s">
        <v>22</v>
      </c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 t="s">
        <v>23</v>
      </c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</row>
    <row r="12" spans="2:62" s="4" customFormat="1" ht="60.6" customHeight="1">
      <c r="B12" s="26" t="s">
        <v>24</v>
      </c>
      <c r="C12" s="26" t="s">
        <v>25</v>
      </c>
      <c r="D12" s="26" t="s">
        <v>26</v>
      </c>
      <c r="E12" s="26" t="s">
        <v>27</v>
      </c>
      <c r="F12" s="26" t="s">
        <v>28</v>
      </c>
      <c r="G12" s="26" t="s">
        <v>29</v>
      </c>
      <c r="H12" s="26" t="s">
        <v>30</v>
      </c>
      <c r="I12" s="26" t="s">
        <v>31</v>
      </c>
      <c r="J12" s="26" t="s">
        <v>32</v>
      </c>
      <c r="K12" s="26" t="s">
        <v>33</v>
      </c>
      <c r="L12" s="37" t="s">
        <v>34</v>
      </c>
      <c r="M12" s="2"/>
      <c r="N12" s="2"/>
      <c r="O12" s="4">
        <v>1</v>
      </c>
      <c r="P12" s="4">
        <v>2</v>
      </c>
      <c r="Q12" s="4">
        <v>3</v>
      </c>
      <c r="R12" s="4">
        <v>4</v>
      </c>
      <c r="S12" s="4">
        <v>5</v>
      </c>
      <c r="T12" s="4">
        <v>6</v>
      </c>
      <c r="U12" s="4">
        <v>7</v>
      </c>
      <c r="V12" s="4">
        <v>8</v>
      </c>
      <c r="W12" s="4">
        <v>9</v>
      </c>
      <c r="X12" s="4">
        <v>10</v>
      </c>
      <c r="Y12" s="4">
        <v>11</v>
      </c>
      <c r="Z12" s="6">
        <v>12</v>
      </c>
      <c r="AA12" s="4">
        <v>13</v>
      </c>
      <c r="AB12" s="4">
        <v>14</v>
      </c>
      <c r="AC12" s="4">
        <v>15</v>
      </c>
      <c r="AD12" s="4">
        <v>16</v>
      </c>
      <c r="AE12" s="4">
        <v>17</v>
      </c>
      <c r="AF12" s="4">
        <v>18</v>
      </c>
      <c r="AG12" s="4">
        <v>19</v>
      </c>
      <c r="AH12" s="4">
        <v>20</v>
      </c>
      <c r="AI12" s="4">
        <v>21</v>
      </c>
      <c r="AJ12" s="4">
        <v>22</v>
      </c>
      <c r="AK12" s="4">
        <v>23</v>
      </c>
      <c r="AL12" s="6">
        <v>24</v>
      </c>
      <c r="AM12" s="4">
        <v>25</v>
      </c>
      <c r="AN12" s="4">
        <v>26</v>
      </c>
      <c r="AO12" s="4">
        <v>27</v>
      </c>
      <c r="AP12" s="4">
        <v>28</v>
      </c>
      <c r="AQ12" s="4">
        <v>29</v>
      </c>
      <c r="AR12" s="4">
        <v>30</v>
      </c>
      <c r="AS12" s="4">
        <v>31</v>
      </c>
      <c r="AT12" s="4">
        <v>32</v>
      </c>
      <c r="AU12" s="4">
        <v>33</v>
      </c>
      <c r="AV12" s="4">
        <v>34</v>
      </c>
      <c r="AW12" s="4">
        <v>35</v>
      </c>
      <c r="AX12" s="6">
        <v>36</v>
      </c>
      <c r="AY12" s="4">
        <v>37</v>
      </c>
      <c r="AZ12" s="4">
        <v>38</v>
      </c>
      <c r="BA12" s="4">
        <v>39</v>
      </c>
      <c r="BB12" s="4">
        <v>40</v>
      </c>
      <c r="BC12" s="4">
        <v>41</v>
      </c>
      <c r="BD12" s="4">
        <v>42</v>
      </c>
      <c r="BE12" s="4">
        <v>43</v>
      </c>
      <c r="BF12" s="4">
        <v>44</v>
      </c>
      <c r="BG12" s="4">
        <v>45</v>
      </c>
      <c r="BH12" s="4">
        <v>46</v>
      </c>
      <c r="BI12" s="4">
        <v>47</v>
      </c>
      <c r="BJ12" s="6">
        <v>48</v>
      </c>
    </row>
    <row r="13" spans="2:62">
      <c r="B13" s="27">
        <f>_xlfn.XLOOKUP(D13,'Lote Global '!$D$12:$D$106,'Lote Global '!$B$12:$B$106)</f>
        <v>31</v>
      </c>
      <c r="C13" s="27">
        <v>31007862</v>
      </c>
      <c r="D13" s="28" t="s">
        <v>110</v>
      </c>
      <c r="E13" s="29" t="s">
        <v>111</v>
      </c>
      <c r="F13" s="30" t="s">
        <v>112</v>
      </c>
      <c r="G13" s="27" t="s">
        <v>113</v>
      </c>
      <c r="H13" s="31">
        <v>2548.8200000000002</v>
      </c>
      <c r="I13" s="31">
        <f t="shared" ref="I13:I73" si="0">(H13*0.1)+H13</f>
        <v>2803.7020000000002</v>
      </c>
      <c r="J13" s="31" t="str">
        <f>_xlfn.XLOOKUP(B13,'Lote Global '!$B$12:$B$106,'Lote Global '!$J$12:$J$106)</f>
        <v>Estrutura Temporária compartilhada</v>
      </c>
      <c r="K13" s="30">
        <v>1</v>
      </c>
      <c r="L13" s="31" cm="1">
        <f t="array" ref="L13">_xlfn.IFS(I13&lt;1000,4,I13&lt;3000,6,I13&gt;3000,8)</f>
        <v>6</v>
      </c>
      <c r="O13" s="13" t="s">
        <v>4</v>
      </c>
      <c r="P13" s="13" t="s">
        <v>4</v>
      </c>
      <c r="Q13" s="13" t="s">
        <v>4</v>
      </c>
      <c r="R13" s="14" t="s">
        <v>8</v>
      </c>
      <c r="S13" s="15" t="s">
        <v>12</v>
      </c>
      <c r="T13" s="16" t="s">
        <v>39</v>
      </c>
      <c r="U13" s="16" t="s">
        <v>39</v>
      </c>
      <c r="V13" s="16" t="s">
        <v>39</v>
      </c>
      <c r="W13" s="16" t="s">
        <v>39</v>
      </c>
      <c r="X13" s="16" t="s">
        <v>39</v>
      </c>
      <c r="Y13" s="16" t="s">
        <v>39</v>
      </c>
      <c r="Z13" s="18" t="s">
        <v>17</v>
      </c>
      <c r="AA13" s="61" t="s">
        <v>12</v>
      </c>
      <c r="AB13" s="3"/>
      <c r="AC13" s="3"/>
      <c r="AD13" s="3"/>
      <c r="AE13" s="3"/>
      <c r="AF13" s="5"/>
      <c r="AL13" s="7"/>
      <c r="AX13" s="7"/>
      <c r="BJ13" s="72"/>
    </row>
    <row r="14" spans="2:62">
      <c r="B14" s="27">
        <f>_xlfn.XLOOKUP(D14,'Lote Global '!$D$12:$D$106,'Lote Global '!$B$12:$B$106)</f>
        <v>62</v>
      </c>
      <c r="C14" s="27">
        <v>31010812</v>
      </c>
      <c r="D14" s="28" t="s">
        <v>114</v>
      </c>
      <c r="E14" s="34" t="s">
        <v>115</v>
      </c>
      <c r="F14" s="30" t="s">
        <v>112</v>
      </c>
      <c r="G14" s="27" t="s">
        <v>94</v>
      </c>
      <c r="H14" s="31">
        <v>1784.8900000000003</v>
      </c>
      <c r="I14" s="31">
        <f t="shared" si="0"/>
        <v>1963.3790000000004</v>
      </c>
      <c r="J14" s="31" t="str">
        <f>_xlfn.XLOOKUP(B14,'Lote Global '!$B$12:$B$106,'Lote Global '!$J$12:$J$106)</f>
        <v>Estrutura Temporária compartilhada</v>
      </c>
      <c r="K14" s="30">
        <v>1</v>
      </c>
      <c r="L14" s="31" cm="1">
        <f t="array" ref="L14">_xlfn.IFS(I14&lt;1000,4,I14&lt;3000,6,I14&gt;3000,8)</f>
        <v>6</v>
      </c>
      <c r="O14" s="13" t="s">
        <v>4</v>
      </c>
      <c r="P14" s="13" t="s">
        <v>4</v>
      </c>
      <c r="Q14" s="13" t="s">
        <v>4</v>
      </c>
      <c r="R14" s="14" t="s">
        <v>8</v>
      </c>
      <c r="S14" s="15" t="s">
        <v>12</v>
      </c>
      <c r="T14" s="16" t="s">
        <v>42</v>
      </c>
      <c r="U14" s="16" t="s">
        <v>42</v>
      </c>
      <c r="V14" s="16" t="s">
        <v>42</v>
      </c>
      <c r="W14" s="16" t="s">
        <v>42</v>
      </c>
      <c r="X14" s="16" t="s">
        <v>42</v>
      </c>
      <c r="Y14" s="16" t="s">
        <v>42</v>
      </c>
      <c r="Z14" s="18" t="s">
        <v>17</v>
      </c>
      <c r="AA14" s="61" t="s">
        <v>12</v>
      </c>
      <c r="AB14" s="3"/>
      <c r="AC14" s="3"/>
      <c r="AD14" s="3"/>
      <c r="AE14" s="3"/>
      <c r="AF14" s="5"/>
      <c r="AL14" s="7"/>
      <c r="AX14" s="7"/>
      <c r="BJ14" s="72"/>
    </row>
    <row r="15" spans="2:62">
      <c r="B15" s="27">
        <f>_xlfn.XLOOKUP(D15,'Lote Global '!$D$12:$D$106,'Lote Global '!$B$12:$B$106)</f>
        <v>14</v>
      </c>
      <c r="C15" s="27">
        <v>31010456</v>
      </c>
      <c r="D15" s="28" t="s">
        <v>116</v>
      </c>
      <c r="E15" s="29" t="s">
        <v>117</v>
      </c>
      <c r="F15" s="30" t="s">
        <v>112</v>
      </c>
      <c r="G15" s="27" t="s">
        <v>94</v>
      </c>
      <c r="H15" s="31">
        <v>1507.85</v>
      </c>
      <c r="I15" s="31">
        <f t="shared" si="0"/>
        <v>1658.635</v>
      </c>
      <c r="J15" s="31" t="str">
        <f>_xlfn.XLOOKUP(B15,'Lote Global '!$B$12:$B$106,'Lote Global '!$J$12:$J$106)</f>
        <v>Estrutura Temporária compartilhada</v>
      </c>
      <c r="K15" s="30">
        <v>1</v>
      </c>
      <c r="L15" s="31" cm="1">
        <f t="array" ref="L15">_xlfn.IFS(I15&lt;1000,4,I15&lt;3000,6,I15&gt;3000,8)</f>
        <v>6</v>
      </c>
      <c r="O15" s="13" t="s">
        <v>4</v>
      </c>
      <c r="P15" s="13" t="s">
        <v>4</v>
      </c>
      <c r="Q15" s="13" t="s">
        <v>4</v>
      </c>
      <c r="R15" s="14" t="s">
        <v>8</v>
      </c>
      <c r="S15" s="15" t="s">
        <v>12</v>
      </c>
      <c r="T15" s="16" t="s">
        <v>45</v>
      </c>
      <c r="U15" s="16" t="s">
        <v>45</v>
      </c>
      <c r="V15" s="16" t="s">
        <v>45</v>
      </c>
      <c r="W15" s="16" t="s">
        <v>45</v>
      </c>
      <c r="X15" s="16" t="s">
        <v>45</v>
      </c>
      <c r="Y15" s="16" t="s">
        <v>45</v>
      </c>
      <c r="Z15" s="53" t="s">
        <v>17</v>
      </c>
      <c r="AA15" s="15" t="s">
        <v>12</v>
      </c>
      <c r="AD15" s="5"/>
      <c r="AE15" s="5"/>
      <c r="AF15" s="5"/>
      <c r="AL15" s="7"/>
      <c r="AX15" s="7"/>
      <c r="BJ15" s="72"/>
    </row>
    <row r="16" spans="2:62">
      <c r="B16" s="27">
        <f>_xlfn.XLOOKUP(D16,'Lote Global '!$D$12:$D$106,'Lote Global '!$B$12:$B$106)</f>
        <v>26</v>
      </c>
      <c r="C16" s="27">
        <v>31008028</v>
      </c>
      <c r="D16" s="28" t="s">
        <v>118</v>
      </c>
      <c r="E16" s="29" t="s">
        <v>111</v>
      </c>
      <c r="F16" s="30" t="s">
        <v>112</v>
      </c>
      <c r="G16" s="27" t="s">
        <v>49</v>
      </c>
      <c r="H16" s="31">
        <v>2845.55</v>
      </c>
      <c r="I16" s="31">
        <f t="shared" si="0"/>
        <v>3130.105</v>
      </c>
      <c r="J16" s="31" t="str">
        <f>_xlfn.XLOOKUP(B16,'Lote Global '!$B$12:$B$106,'Lote Global '!$J$12:$J$106)</f>
        <v>Sem Migração</v>
      </c>
      <c r="K16" s="30">
        <v>1</v>
      </c>
      <c r="L16" s="31" cm="1">
        <f t="array" ref="L16">_xlfn.IFS(I16&lt;1000,6,I16&lt;3000,8,I16&gt;3000,10)</f>
        <v>10</v>
      </c>
      <c r="O16" s="19" t="s">
        <v>4</v>
      </c>
      <c r="P16" s="19" t="s">
        <v>4</v>
      </c>
      <c r="Q16" s="19" t="s">
        <v>4</v>
      </c>
      <c r="R16" s="20" t="s">
        <v>8</v>
      </c>
      <c r="S16" s="22" t="s">
        <v>47</v>
      </c>
      <c r="T16" s="22" t="s">
        <v>47</v>
      </c>
      <c r="U16" s="22" t="s">
        <v>47</v>
      </c>
      <c r="V16" s="22" t="s">
        <v>47</v>
      </c>
      <c r="W16" s="22" t="s">
        <v>47</v>
      </c>
      <c r="X16" s="22" t="s">
        <v>47</v>
      </c>
      <c r="Y16" s="22" t="s">
        <v>47</v>
      </c>
      <c r="Z16" s="24" t="s">
        <v>47</v>
      </c>
      <c r="AA16" s="22" t="s">
        <v>47</v>
      </c>
      <c r="AB16" s="22" t="s">
        <v>47</v>
      </c>
      <c r="AC16" s="18" t="s">
        <v>17</v>
      </c>
      <c r="AD16" s="5"/>
      <c r="AE16" s="5"/>
      <c r="AF16" s="5"/>
      <c r="AL16" s="7"/>
      <c r="AX16" s="7"/>
      <c r="BJ16" s="72"/>
    </row>
    <row r="17" spans="2:62">
      <c r="B17" s="27">
        <f>_xlfn.XLOOKUP(D17,'Lote Global '!$D$12:$D$106,'Lote Global '!$B$12:$B$106)</f>
        <v>13</v>
      </c>
      <c r="C17" s="27">
        <v>31001317</v>
      </c>
      <c r="D17" s="29" t="s">
        <v>119</v>
      </c>
      <c r="E17" s="29" t="s">
        <v>120</v>
      </c>
      <c r="F17" s="30" t="s">
        <v>112</v>
      </c>
      <c r="G17" s="27" t="s">
        <v>52</v>
      </c>
      <c r="H17" s="31">
        <v>1509.16</v>
      </c>
      <c r="I17" s="31">
        <f t="shared" si="0"/>
        <v>1660.076</v>
      </c>
      <c r="J17" s="31" t="str">
        <f>_xlfn.XLOOKUP(B17,'Lote Global '!$B$12:$B$106,'Lote Global '!$J$12:$J$106)</f>
        <v>Sem Migração</v>
      </c>
      <c r="K17" s="30">
        <v>1</v>
      </c>
      <c r="L17" s="31" cm="1">
        <f t="array" ref="L17">_xlfn.IFS(I17&lt;1000,6,I17&lt;3000,8,I17&gt;3000,10)</f>
        <v>8</v>
      </c>
      <c r="O17" s="19" t="s">
        <v>4</v>
      </c>
      <c r="P17" s="19" t="s">
        <v>4</v>
      </c>
      <c r="Q17" s="19" t="s">
        <v>4</v>
      </c>
      <c r="R17" s="20" t="s">
        <v>8</v>
      </c>
      <c r="S17" s="16" t="s">
        <v>50</v>
      </c>
      <c r="T17" s="16" t="s">
        <v>50</v>
      </c>
      <c r="U17" s="16" t="s">
        <v>50</v>
      </c>
      <c r="V17" s="16" t="s">
        <v>50</v>
      </c>
      <c r="W17" s="16" t="s">
        <v>50</v>
      </c>
      <c r="X17" s="16" t="s">
        <v>50</v>
      </c>
      <c r="Y17" s="16" t="s">
        <v>50</v>
      </c>
      <c r="Z17" s="17" t="s">
        <v>50</v>
      </c>
      <c r="AA17" s="18" t="s">
        <v>17</v>
      </c>
      <c r="AB17" s="3"/>
      <c r="AC17" s="9"/>
      <c r="AD17" s="5"/>
      <c r="AE17" s="5"/>
      <c r="AF17" s="5"/>
      <c r="AL17" s="7"/>
      <c r="AX17" s="7"/>
      <c r="BJ17" s="72"/>
    </row>
    <row r="18" spans="2:62">
      <c r="B18" s="27">
        <f>_xlfn.XLOOKUP(D18,'Lote Global '!$D$12:$D$106,'Lote Global '!$B$12:$B$106)</f>
        <v>32</v>
      </c>
      <c r="C18" s="27">
        <v>31000795</v>
      </c>
      <c r="D18" s="28" t="s">
        <v>121</v>
      </c>
      <c r="E18" s="29" t="s">
        <v>120</v>
      </c>
      <c r="F18" s="30" t="s">
        <v>112</v>
      </c>
      <c r="G18" s="27" t="s">
        <v>52</v>
      </c>
      <c r="H18" s="31">
        <v>2618.42</v>
      </c>
      <c r="I18" s="31">
        <f t="shared" si="0"/>
        <v>2880.2620000000002</v>
      </c>
      <c r="J18" s="31" t="str">
        <f>_xlfn.XLOOKUP(B18,'Lote Global '!$B$12:$B$106,'Lote Global '!$J$12:$J$106)</f>
        <v>Sem Migração</v>
      </c>
      <c r="K18" s="30">
        <v>1</v>
      </c>
      <c r="L18" s="31" cm="1">
        <f t="array" ref="L18">_xlfn.IFS(I18&lt;1000,6,I18&lt;3000,8,I18&gt;3000,10)</f>
        <v>8</v>
      </c>
      <c r="O18" s="19" t="s">
        <v>4</v>
      </c>
      <c r="P18" s="19" t="s">
        <v>4</v>
      </c>
      <c r="Q18" s="19" t="s">
        <v>4</v>
      </c>
      <c r="R18" s="20" t="s">
        <v>8</v>
      </c>
      <c r="S18" s="22" t="s">
        <v>53</v>
      </c>
      <c r="T18" s="22" t="s">
        <v>53</v>
      </c>
      <c r="U18" s="22" t="s">
        <v>53</v>
      </c>
      <c r="V18" s="22" t="s">
        <v>53</v>
      </c>
      <c r="W18" s="22" t="s">
        <v>53</v>
      </c>
      <c r="X18" s="22" t="s">
        <v>53</v>
      </c>
      <c r="Y18" s="22" t="s">
        <v>53</v>
      </c>
      <c r="Z18" s="24" t="s">
        <v>53</v>
      </c>
      <c r="AA18" s="18" t="s">
        <v>17</v>
      </c>
      <c r="AB18" s="3"/>
      <c r="AC18" s="9"/>
      <c r="AD18" s="5"/>
      <c r="AE18" s="5"/>
      <c r="AF18" s="5"/>
      <c r="AL18" s="7"/>
      <c r="AX18" s="7"/>
      <c r="BJ18" s="72"/>
    </row>
    <row r="19" spans="2:62">
      <c r="B19" s="27">
        <f>_xlfn.XLOOKUP(D19,'Lote Global '!$D$12:$D$106,'Lote Global '!$B$12:$B$106)</f>
        <v>43</v>
      </c>
      <c r="C19" s="27">
        <v>31001694</v>
      </c>
      <c r="D19" s="28" t="s">
        <v>122</v>
      </c>
      <c r="E19" s="29" t="s">
        <v>120</v>
      </c>
      <c r="F19" s="30" t="s">
        <v>112</v>
      </c>
      <c r="G19" s="27" t="s">
        <v>38</v>
      </c>
      <c r="H19" s="31">
        <v>1914.7199999999998</v>
      </c>
      <c r="I19" s="31">
        <f t="shared" si="0"/>
        <v>2106.192</v>
      </c>
      <c r="J19" s="31" t="str">
        <f>_xlfn.XLOOKUP(B19,'Lote Global '!$B$12:$B$106,'Lote Global '!$J$12:$J$106)</f>
        <v>Sem Migração</v>
      </c>
      <c r="K19" s="30">
        <v>1</v>
      </c>
      <c r="L19" s="31" cm="1">
        <f t="array" ref="L19">_xlfn.IFS(I19&lt;1000,6,I19&lt;3000,8,I19&gt;3000,10)</f>
        <v>8</v>
      </c>
      <c r="O19" s="19" t="s">
        <v>4</v>
      </c>
      <c r="P19" s="19" t="s">
        <v>4</v>
      </c>
      <c r="Q19" s="19" t="s">
        <v>4</v>
      </c>
      <c r="R19" s="20" t="s">
        <v>8</v>
      </c>
      <c r="S19" s="22" t="s">
        <v>55</v>
      </c>
      <c r="T19" s="22" t="s">
        <v>55</v>
      </c>
      <c r="U19" s="22" t="s">
        <v>55</v>
      </c>
      <c r="V19" s="22" t="s">
        <v>55</v>
      </c>
      <c r="W19" s="22" t="s">
        <v>55</v>
      </c>
      <c r="X19" s="22" t="s">
        <v>55</v>
      </c>
      <c r="Y19" s="22" t="s">
        <v>55</v>
      </c>
      <c r="Z19" s="24" t="s">
        <v>55</v>
      </c>
      <c r="AA19" s="18" t="s">
        <v>17</v>
      </c>
      <c r="AB19" s="5"/>
      <c r="AC19" s="5"/>
      <c r="AD19" s="5"/>
      <c r="AE19" s="5"/>
      <c r="AF19" s="5"/>
      <c r="AL19" s="7"/>
      <c r="AX19" s="7"/>
      <c r="BJ19" s="72"/>
    </row>
    <row r="20" spans="2:62">
      <c r="B20" s="27">
        <f>_xlfn.XLOOKUP(D20,'Lote Global '!$D$12:$D$106,'Lote Global '!$B$12:$B$106)</f>
        <v>35</v>
      </c>
      <c r="C20" s="27">
        <v>31007838</v>
      </c>
      <c r="D20" s="28" t="s">
        <v>123</v>
      </c>
      <c r="E20" s="29" t="s">
        <v>111</v>
      </c>
      <c r="F20" s="30" t="s">
        <v>112</v>
      </c>
      <c r="G20" s="27" t="s">
        <v>124</v>
      </c>
      <c r="H20" s="31">
        <v>1748.42</v>
      </c>
      <c r="I20" s="31">
        <f t="shared" si="0"/>
        <v>1923.2620000000002</v>
      </c>
      <c r="J20" s="33" t="str">
        <f>_xlfn.XLOOKUP(B20,'Lote Global '!$B$12:$B$106,'Lote Global '!$J$12:$J$106)</f>
        <v>Estrutura Temporária Parcial</v>
      </c>
      <c r="K20" s="30">
        <v>1</v>
      </c>
      <c r="L20" s="31" cm="1">
        <f t="array" ref="L20">_xlfn.IFS(I20&lt;1000,4,I20&lt;3000,6,I20&gt;3000,8)</f>
        <v>6</v>
      </c>
      <c r="O20" s="13" t="s">
        <v>4</v>
      </c>
      <c r="P20" s="13" t="s">
        <v>4</v>
      </c>
      <c r="Q20" s="13" t="s">
        <v>4</v>
      </c>
      <c r="R20" s="14" t="s">
        <v>8</v>
      </c>
      <c r="S20" s="15" t="s">
        <v>12</v>
      </c>
      <c r="T20" s="16" t="s">
        <v>57</v>
      </c>
      <c r="U20" s="16" t="s">
        <v>57</v>
      </c>
      <c r="V20" s="16" t="s">
        <v>57</v>
      </c>
      <c r="W20" s="16" t="s">
        <v>57</v>
      </c>
      <c r="X20" s="16" t="s">
        <v>57</v>
      </c>
      <c r="Y20" s="16" t="s">
        <v>57</v>
      </c>
      <c r="Z20" s="53" t="s">
        <v>17</v>
      </c>
      <c r="AA20" s="15" t="s">
        <v>12</v>
      </c>
      <c r="AB20" s="5"/>
      <c r="AC20" s="5"/>
      <c r="AD20" s="5"/>
      <c r="AE20" s="5"/>
      <c r="AF20" s="5"/>
      <c r="AL20" s="7"/>
      <c r="AX20" s="7"/>
      <c r="BJ20" s="72"/>
    </row>
    <row r="21" spans="2:62">
      <c r="B21" s="27">
        <f>_xlfn.XLOOKUP(D21,'Lote Global '!$D$12:$D$106,'Lote Global '!$B$12:$B$106)</f>
        <v>108</v>
      </c>
      <c r="C21" s="27">
        <v>31010251</v>
      </c>
      <c r="D21" s="28" t="s">
        <v>125</v>
      </c>
      <c r="E21" s="29" t="s">
        <v>126</v>
      </c>
      <c r="F21" s="30" t="s">
        <v>112</v>
      </c>
      <c r="G21" s="27" t="s">
        <v>127</v>
      </c>
      <c r="H21" s="31">
        <v>2613.88</v>
      </c>
      <c r="I21" s="31">
        <f t="shared" si="0"/>
        <v>2875.268</v>
      </c>
      <c r="J21" s="33" t="str">
        <f>_xlfn.XLOOKUP(B21,'Lote Global '!$B$12:$B$106,'Lote Global '!$J$12:$J$106)</f>
        <v>Estrutura Temporária Parcial</v>
      </c>
      <c r="K21" s="30">
        <v>1</v>
      </c>
      <c r="L21" s="31" cm="1">
        <f t="array" ref="L21">_xlfn.IFS(I21&lt;1000,4,I21&lt;3000,6,I21&gt;3000,8)</f>
        <v>6</v>
      </c>
      <c r="O21" s="13" t="s">
        <v>4</v>
      </c>
      <c r="P21" s="13" t="s">
        <v>4</v>
      </c>
      <c r="Q21" s="13" t="s">
        <v>4</v>
      </c>
      <c r="R21" s="14" t="s">
        <v>8</v>
      </c>
      <c r="S21" s="15" t="s">
        <v>12</v>
      </c>
      <c r="T21" s="16" t="s">
        <v>59</v>
      </c>
      <c r="U21" s="16" t="s">
        <v>59</v>
      </c>
      <c r="V21" s="16" t="s">
        <v>59</v>
      </c>
      <c r="W21" s="16" t="s">
        <v>59</v>
      </c>
      <c r="X21" s="16" t="s">
        <v>59</v>
      </c>
      <c r="Y21" s="16" t="s">
        <v>59</v>
      </c>
      <c r="Z21" s="53" t="s">
        <v>17</v>
      </c>
      <c r="AA21" s="15" t="s">
        <v>12</v>
      </c>
      <c r="AB21" s="5"/>
      <c r="AC21" s="5"/>
      <c r="AD21" s="5"/>
      <c r="AE21" s="5"/>
      <c r="AF21" s="5"/>
      <c r="AL21" s="7"/>
      <c r="AX21" s="7"/>
      <c r="BJ21" s="72"/>
    </row>
    <row r="22" spans="2:62">
      <c r="B22" s="27">
        <f>_xlfn.XLOOKUP(D22,'Lote Global '!$D$12:$D$106,'Lote Global '!$B$12:$B$106)</f>
        <v>58</v>
      </c>
      <c r="C22" s="27">
        <v>31009679</v>
      </c>
      <c r="D22" s="28" t="s">
        <v>128</v>
      </c>
      <c r="E22" s="29" t="s">
        <v>129</v>
      </c>
      <c r="F22" s="30" t="s">
        <v>112</v>
      </c>
      <c r="G22" s="27" t="s">
        <v>38</v>
      </c>
      <c r="H22" s="31">
        <v>3180.22</v>
      </c>
      <c r="I22" s="31">
        <f t="shared" si="0"/>
        <v>3498.2419999999997</v>
      </c>
      <c r="J22" s="33" t="str">
        <f>_xlfn.XLOOKUP(B22,'Lote Global '!$B$12:$B$106,'Lote Global '!$J$12:$J$106)</f>
        <v>Estrutura Temporária Dedicada</v>
      </c>
      <c r="K22" s="30">
        <v>1</v>
      </c>
      <c r="L22" s="31" cm="1">
        <f t="array" ref="L22">_xlfn.IFS(I22&lt;1000,4,I22&lt;3000,6,I22&gt;3000,8)</f>
        <v>8</v>
      </c>
      <c r="O22" s="19" t="s">
        <v>4</v>
      </c>
      <c r="P22" s="19" t="s">
        <v>4</v>
      </c>
      <c r="Q22" s="13" t="s">
        <v>4</v>
      </c>
      <c r="R22" s="20" t="s">
        <v>8</v>
      </c>
      <c r="S22" s="15" t="s">
        <v>12</v>
      </c>
      <c r="T22" s="16" t="s">
        <v>61</v>
      </c>
      <c r="U22" s="16" t="s">
        <v>61</v>
      </c>
      <c r="V22" s="16" t="s">
        <v>61</v>
      </c>
      <c r="W22" s="16" t="s">
        <v>61</v>
      </c>
      <c r="X22" s="16" t="s">
        <v>61</v>
      </c>
      <c r="Y22" s="16" t="s">
        <v>61</v>
      </c>
      <c r="Z22" s="17" t="s">
        <v>61</v>
      </c>
      <c r="AA22" s="16" t="s">
        <v>61</v>
      </c>
      <c r="AB22" s="18" t="s">
        <v>17</v>
      </c>
      <c r="AC22" s="15" t="s">
        <v>12</v>
      </c>
      <c r="AD22" s="5"/>
      <c r="AE22" s="5"/>
      <c r="AF22" s="5"/>
      <c r="AL22" s="7"/>
      <c r="AX22" s="7"/>
      <c r="BJ22" s="72"/>
    </row>
    <row r="23" spans="2:62">
      <c r="B23" s="27">
        <f>_xlfn.XLOOKUP(D23,'Lote Global '!$D$12:$D$106,'Lote Global '!$B$12:$B$106)</f>
        <v>3</v>
      </c>
      <c r="C23" s="27">
        <v>31009539</v>
      </c>
      <c r="D23" s="35" t="s">
        <v>130</v>
      </c>
      <c r="E23" s="29" t="s">
        <v>131</v>
      </c>
      <c r="F23" s="30" t="s">
        <v>112</v>
      </c>
      <c r="G23" s="27" t="s">
        <v>113</v>
      </c>
      <c r="H23" s="31">
        <v>3839.32</v>
      </c>
      <c r="I23" s="31">
        <f t="shared" si="0"/>
        <v>4223.2520000000004</v>
      </c>
      <c r="J23" s="33" t="str">
        <f>_xlfn.XLOOKUP(B23,'Lote Global '!$B$12:$B$106,'Lote Global '!$J$12:$J$106)</f>
        <v>Estrutura Temporária Dedicada</v>
      </c>
      <c r="K23" s="30">
        <v>1</v>
      </c>
      <c r="L23" s="31" cm="1">
        <f t="array" ref="L23">_xlfn.IFS(I23&lt;1000,4,I23&lt;3000,6,I23&gt;3000,8)</f>
        <v>8</v>
      </c>
      <c r="O23" s="19" t="s">
        <v>4</v>
      </c>
      <c r="P23" s="19" t="s">
        <v>4</v>
      </c>
      <c r="Q23" s="13" t="s">
        <v>4</v>
      </c>
      <c r="R23" s="20" t="s">
        <v>8</v>
      </c>
      <c r="S23" s="15" t="s">
        <v>12</v>
      </c>
      <c r="T23" s="16" t="s">
        <v>63</v>
      </c>
      <c r="U23" s="16" t="s">
        <v>63</v>
      </c>
      <c r="V23" s="16" t="s">
        <v>63</v>
      </c>
      <c r="W23" s="16" t="s">
        <v>63</v>
      </c>
      <c r="X23" s="16" t="s">
        <v>63</v>
      </c>
      <c r="Y23" s="16" t="s">
        <v>63</v>
      </c>
      <c r="Z23" s="17" t="s">
        <v>63</v>
      </c>
      <c r="AA23" s="16" t="s">
        <v>63</v>
      </c>
      <c r="AB23" s="18" t="s">
        <v>17</v>
      </c>
      <c r="AC23" s="15" t="s">
        <v>12</v>
      </c>
      <c r="AD23" s="3"/>
      <c r="AE23" s="3"/>
      <c r="AF23" s="5"/>
      <c r="AL23" s="7"/>
      <c r="AX23" s="7"/>
      <c r="BJ23" s="72"/>
    </row>
    <row r="24" spans="2:62">
      <c r="B24" s="27">
        <f>_xlfn.XLOOKUP(D24,'Lote Global '!$D$12:$D$106,'Lote Global '!$B$12:$B$106)</f>
        <v>36</v>
      </c>
      <c r="C24" s="27">
        <v>31007951</v>
      </c>
      <c r="D24" s="28" t="s">
        <v>132</v>
      </c>
      <c r="E24" s="29" t="s">
        <v>111</v>
      </c>
      <c r="F24" s="30" t="s">
        <v>112</v>
      </c>
      <c r="G24" s="27" t="s">
        <v>52</v>
      </c>
      <c r="H24" s="31">
        <v>1897.5900000000001</v>
      </c>
      <c r="I24" s="31">
        <f t="shared" si="0"/>
        <v>2087.3490000000002</v>
      </c>
      <c r="J24" s="33" t="str">
        <f>_xlfn.XLOOKUP(B24,'Lote Global '!$B$12:$B$106,'Lote Global '!$J$12:$J$106)</f>
        <v>Sem Migração</v>
      </c>
      <c r="K24" s="30">
        <v>1</v>
      </c>
      <c r="L24" s="31" cm="1">
        <f t="array" ref="L24">_xlfn.IFS(I24&lt;1000,6,I24&lt;3000,8,I24&gt;3000,10)</f>
        <v>8</v>
      </c>
      <c r="O24" s="19" t="s">
        <v>4</v>
      </c>
      <c r="P24" s="19" t="s">
        <v>4</v>
      </c>
      <c r="Q24" s="19" t="s">
        <v>4</v>
      </c>
      <c r="R24" s="20" t="s">
        <v>8</v>
      </c>
      <c r="S24" s="22" t="s">
        <v>66</v>
      </c>
      <c r="T24" s="22" t="s">
        <v>66</v>
      </c>
      <c r="U24" s="22" t="s">
        <v>66</v>
      </c>
      <c r="V24" s="22" t="s">
        <v>66</v>
      </c>
      <c r="W24" s="22" t="s">
        <v>66</v>
      </c>
      <c r="X24" s="22" t="s">
        <v>66</v>
      </c>
      <c r="Y24" s="22" t="s">
        <v>66</v>
      </c>
      <c r="Z24" s="24" t="s">
        <v>66</v>
      </c>
      <c r="AA24" s="18" t="s">
        <v>17</v>
      </c>
      <c r="AB24" s="5"/>
      <c r="AC24" s="5"/>
      <c r="AD24" s="5"/>
      <c r="AE24" s="5"/>
      <c r="AF24" s="5"/>
      <c r="AL24" s="7"/>
      <c r="AX24" s="7"/>
      <c r="BJ24" s="72"/>
    </row>
    <row r="25" spans="2:62">
      <c r="B25" s="27">
        <f>_xlfn.XLOOKUP(D25,'Lote Global '!$D$12:$D$106,'Lote Global '!$B$12:$B$106)</f>
        <v>46</v>
      </c>
      <c r="C25" s="27">
        <v>31007854</v>
      </c>
      <c r="D25" s="28" t="s">
        <v>133</v>
      </c>
      <c r="E25" s="29" t="s">
        <v>111</v>
      </c>
      <c r="F25" s="30" t="s">
        <v>112</v>
      </c>
      <c r="G25" s="27" t="s">
        <v>52</v>
      </c>
      <c r="H25" s="31">
        <v>4583.3999999999996</v>
      </c>
      <c r="I25" s="31">
        <f t="shared" si="0"/>
        <v>5041.74</v>
      </c>
      <c r="J25" s="33" t="str">
        <f>_xlfn.XLOOKUP(B25,'Lote Global '!$B$12:$B$106,'Lote Global '!$J$12:$J$106)</f>
        <v>Sem Migração</v>
      </c>
      <c r="K25" s="30">
        <v>1</v>
      </c>
      <c r="L25" s="31" cm="1">
        <f t="array" ref="L25">_xlfn.IFS(I25&lt;1000,6,I25&lt;3000,8,I25&gt;3000,10)</f>
        <v>10</v>
      </c>
      <c r="O25" s="19" t="s">
        <v>4</v>
      </c>
      <c r="P25" s="19" t="s">
        <v>4</v>
      </c>
      <c r="Q25" s="19" t="s">
        <v>4</v>
      </c>
      <c r="R25" s="20" t="s">
        <v>8</v>
      </c>
      <c r="S25" s="22" t="s">
        <v>69</v>
      </c>
      <c r="T25" s="22" t="s">
        <v>69</v>
      </c>
      <c r="U25" s="22" t="s">
        <v>69</v>
      </c>
      <c r="V25" s="22" t="s">
        <v>69</v>
      </c>
      <c r="W25" s="22" t="s">
        <v>69</v>
      </c>
      <c r="X25" s="22" t="s">
        <v>69</v>
      </c>
      <c r="Y25" s="22" t="s">
        <v>69</v>
      </c>
      <c r="Z25" s="17" t="s">
        <v>69</v>
      </c>
      <c r="AA25" s="16" t="s">
        <v>69</v>
      </c>
      <c r="AB25" s="16" t="s">
        <v>69</v>
      </c>
      <c r="AC25" s="21" t="s">
        <v>17</v>
      </c>
      <c r="AD25" s="5"/>
      <c r="AE25" s="5"/>
      <c r="AF25" s="5"/>
      <c r="AL25" s="7"/>
      <c r="AX25" s="7"/>
      <c r="BJ25" s="72"/>
    </row>
    <row r="26" spans="2:62">
      <c r="B26" s="27">
        <f>_xlfn.XLOOKUP(D26,'Lote Global '!$D$12:$D$106,'Lote Global '!$B$12:$B$106)</f>
        <v>49</v>
      </c>
      <c r="C26" s="27">
        <v>31007901</v>
      </c>
      <c r="D26" s="28" t="s">
        <v>134</v>
      </c>
      <c r="E26" s="29" t="s">
        <v>111</v>
      </c>
      <c r="F26" s="30" t="s">
        <v>112</v>
      </c>
      <c r="G26" s="27" t="s">
        <v>113</v>
      </c>
      <c r="H26" s="31">
        <v>2168.0200000000004</v>
      </c>
      <c r="I26" s="31">
        <f t="shared" si="0"/>
        <v>2384.8220000000006</v>
      </c>
      <c r="J26" s="33" t="str">
        <f>_xlfn.XLOOKUP(B26,'Lote Global '!$B$12:$B$106,'Lote Global '!$J$12:$J$106)</f>
        <v>Sem Migração</v>
      </c>
      <c r="K26" s="30">
        <v>1</v>
      </c>
      <c r="L26" s="31" cm="1">
        <f t="array" ref="L26">_xlfn.IFS(I26&lt;1000,6,I26&lt;3000,8,I26&gt;3000,10)</f>
        <v>8</v>
      </c>
      <c r="O26" s="19" t="s">
        <v>4</v>
      </c>
      <c r="P26" s="19" t="s">
        <v>4</v>
      </c>
      <c r="Q26" s="19" t="s">
        <v>4</v>
      </c>
      <c r="R26" s="20" t="s">
        <v>8</v>
      </c>
      <c r="S26" s="16" t="s">
        <v>72</v>
      </c>
      <c r="T26" s="16" t="s">
        <v>72</v>
      </c>
      <c r="U26" s="16" t="s">
        <v>72</v>
      </c>
      <c r="V26" s="16" t="s">
        <v>72</v>
      </c>
      <c r="W26" s="16" t="s">
        <v>72</v>
      </c>
      <c r="X26" s="16" t="s">
        <v>72</v>
      </c>
      <c r="Y26" s="16" t="s">
        <v>72</v>
      </c>
      <c r="Z26" s="17" t="s">
        <v>72</v>
      </c>
      <c r="AA26" s="18" t="s">
        <v>17</v>
      </c>
      <c r="AB26" s="3"/>
      <c r="AC26" s="9"/>
      <c r="AD26" s="5"/>
      <c r="AE26" s="5"/>
      <c r="AF26" s="5"/>
      <c r="AL26" s="7"/>
      <c r="AX26" s="7"/>
      <c r="BJ26" s="72"/>
    </row>
    <row r="27" spans="2:62">
      <c r="B27" s="27">
        <f>_xlfn.XLOOKUP(D27,'Lote Global '!$D$12:$D$106,'Lote Global '!$B$12:$B$106)</f>
        <v>44</v>
      </c>
      <c r="C27" s="27">
        <v>31000159</v>
      </c>
      <c r="D27" s="28" t="s">
        <v>135</v>
      </c>
      <c r="E27" s="29" t="s">
        <v>120</v>
      </c>
      <c r="F27" s="30" t="s">
        <v>112</v>
      </c>
      <c r="G27" s="27" t="s">
        <v>52</v>
      </c>
      <c r="H27" s="31">
        <v>1722.21</v>
      </c>
      <c r="I27" s="31">
        <f t="shared" si="0"/>
        <v>1894.431</v>
      </c>
      <c r="J27" s="33" t="str">
        <f>_xlfn.XLOOKUP(B27,'Lote Global '!$B$12:$B$106,'Lote Global '!$J$12:$J$106)</f>
        <v>Sem Migração</v>
      </c>
      <c r="K27" s="30">
        <v>1</v>
      </c>
      <c r="L27" s="31" cm="1">
        <f t="array" ref="L27">_xlfn.IFS(I27&lt;1000,6,I27&lt;3000,8,I27&gt;3000,10)</f>
        <v>8</v>
      </c>
      <c r="O27" s="19" t="s">
        <v>4</v>
      </c>
      <c r="P27" s="19" t="s">
        <v>4</v>
      </c>
      <c r="Q27" s="19" t="s">
        <v>4</v>
      </c>
      <c r="R27" s="20" t="s">
        <v>8</v>
      </c>
      <c r="S27" s="16" t="s">
        <v>74</v>
      </c>
      <c r="T27" s="16" t="s">
        <v>74</v>
      </c>
      <c r="U27" s="16" t="s">
        <v>74</v>
      </c>
      <c r="V27" s="16" t="s">
        <v>74</v>
      </c>
      <c r="W27" s="16" t="s">
        <v>74</v>
      </c>
      <c r="X27" s="16" t="s">
        <v>74</v>
      </c>
      <c r="Y27" s="16" t="s">
        <v>74</v>
      </c>
      <c r="Z27" s="17" t="s">
        <v>74</v>
      </c>
      <c r="AA27" s="18" t="s">
        <v>17</v>
      </c>
      <c r="AB27" s="5"/>
      <c r="AC27" s="5"/>
      <c r="AD27" s="5"/>
      <c r="AE27" s="5"/>
      <c r="AF27" s="5"/>
      <c r="AL27" s="7"/>
      <c r="AX27" s="7"/>
      <c r="BJ27" s="72"/>
    </row>
    <row r="28" spans="2:62">
      <c r="B28" s="27">
        <f>_xlfn.XLOOKUP(D28,'Lote Global '!$D$12:$D$106,'Lote Global '!$B$12:$B$106)</f>
        <v>15</v>
      </c>
      <c r="C28" s="27">
        <v>31000825</v>
      </c>
      <c r="D28" s="28" t="s">
        <v>136</v>
      </c>
      <c r="E28" s="29" t="s">
        <v>120</v>
      </c>
      <c r="F28" s="30" t="s">
        <v>112</v>
      </c>
      <c r="G28" s="27" t="s">
        <v>49</v>
      </c>
      <c r="H28" s="31">
        <v>1536</v>
      </c>
      <c r="I28" s="31">
        <f t="shared" si="0"/>
        <v>1689.6</v>
      </c>
      <c r="J28" s="33" t="str">
        <f>_xlfn.XLOOKUP(B28,'Lote Global '!$B$12:$B$106,'Lote Global '!$J$12:$J$106)</f>
        <v>Sem Migração</v>
      </c>
      <c r="K28" s="30">
        <v>1</v>
      </c>
      <c r="L28" s="31" cm="1">
        <f t="array" ref="L28">_xlfn.IFS(I28&lt;1000,6,I28&lt;3000,8,I28&gt;3000,10)</f>
        <v>8</v>
      </c>
      <c r="O28" s="19" t="s">
        <v>4</v>
      </c>
      <c r="P28" s="19" t="s">
        <v>4</v>
      </c>
      <c r="Q28" s="19" t="s">
        <v>4</v>
      </c>
      <c r="R28" s="20" t="s">
        <v>8</v>
      </c>
      <c r="S28" s="16" t="s">
        <v>77</v>
      </c>
      <c r="T28" s="16" t="s">
        <v>77</v>
      </c>
      <c r="U28" s="16" t="s">
        <v>77</v>
      </c>
      <c r="V28" s="16" t="s">
        <v>77</v>
      </c>
      <c r="W28" s="16" t="s">
        <v>77</v>
      </c>
      <c r="X28" s="16" t="s">
        <v>77</v>
      </c>
      <c r="Y28" s="16" t="s">
        <v>77</v>
      </c>
      <c r="Z28" s="17" t="s">
        <v>77</v>
      </c>
      <c r="AA28" s="18" t="s">
        <v>17</v>
      </c>
      <c r="AB28" s="5"/>
      <c r="AC28" s="5"/>
      <c r="AD28" s="5"/>
      <c r="AE28" s="5"/>
      <c r="AF28" s="5"/>
      <c r="AL28" s="7"/>
      <c r="AX28" s="7"/>
      <c r="BJ28" s="72"/>
    </row>
    <row r="29" spans="2:62">
      <c r="B29" s="27">
        <f>_xlfn.XLOOKUP(D29,'Lote Global '!$D$12:$D$106,'Lote Global '!$B$12:$B$106)</f>
        <v>6</v>
      </c>
      <c r="C29" s="27">
        <v>31000493</v>
      </c>
      <c r="D29" s="28" t="s">
        <v>137</v>
      </c>
      <c r="E29" s="29" t="s">
        <v>120</v>
      </c>
      <c r="F29" s="30" t="s">
        <v>112</v>
      </c>
      <c r="G29" s="27" t="s">
        <v>138</v>
      </c>
      <c r="H29" s="31">
        <v>2731.23</v>
      </c>
      <c r="I29" s="31">
        <f t="shared" si="0"/>
        <v>3004.3530000000001</v>
      </c>
      <c r="J29" s="33" t="str">
        <f>_xlfn.XLOOKUP(B29,'Lote Global '!$B$12:$B$106,'Lote Global '!$J$12:$J$106)</f>
        <v>Sem Migração</v>
      </c>
      <c r="K29" s="30">
        <v>1</v>
      </c>
      <c r="L29" s="31" cm="1">
        <f t="array" ref="L29">_xlfn.IFS(I29&lt;1000,6,I29&lt;3000,8,I29&gt;3000,10)</f>
        <v>10</v>
      </c>
      <c r="O29" s="19" t="s">
        <v>4</v>
      </c>
      <c r="P29" s="19" t="s">
        <v>4</v>
      </c>
      <c r="Q29" s="19" t="s">
        <v>4</v>
      </c>
      <c r="R29" s="20" t="s">
        <v>8</v>
      </c>
      <c r="S29" s="16" t="s">
        <v>79</v>
      </c>
      <c r="T29" s="16" t="s">
        <v>79</v>
      </c>
      <c r="U29" s="16" t="s">
        <v>79</v>
      </c>
      <c r="V29" s="16" t="s">
        <v>79</v>
      </c>
      <c r="W29" s="16" t="s">
        <v>79</v>
      </c>
      <c r="X29" s="16" t="s">
        <v>79</v>
      </c>
      <c r="Y29" s="16" t="s">
        <v>79</v>
      </c>
      <c r="Z29" s="17" t="s">
        <v>79</v>
      </c>
      <c r="AA29" s="16" t="s">
        <v>79</v>
      </c>
      <c r="AB29" s="16" t="s">
        <v>79</v>
      </c>
      <c r="AC29" s="18" t="s">
        <v>17</v>
      </c>
      <c r="AD29" s="5"/>
      <c r="AE29" s="5"/>
      <c r="AF29" s="5"/>
      <c r="AL29" s="7"/>
      <c r="AX29" s="7"/>
      <c r="BJ29" s="72"/>
    </row>
    <row r="30" spans="2:62">
      <c r="B30" s="27">
        <f>_xlfn.XLOOKUP(D30,'Lote Global '!$D$12:$D$106,'Lote Global '!$B$12:$B$106)</f>
        <v>111</v>
      </c>
      <c r="C30" s="27">
        <v>31002071</v>
      </c>
      <c r="D30" s="28" t="s">
        <v>139</v>
      </c>
      <c r="E30" s="29" t="s">
        <v>120</v>
      </c>
      <c r="F30" s="30" t="s">
        <v>112</v>
      </c>
      <c r="G30" s="27" t="s">
        <v>41</v>
      </c>
      <c r="H30" s="31">
        <v>1637.39</v>
      </c>
      <c r="I30" s="31">
        <f t="shared" si="0"/>
        <v>1801.1290000000001</v>
      </c>
      <c r="J30" s="33" t="str">
        <f>_xlfn.XLOOKUP(B30,'Lote Global '!$B$12:$B$106,'Lote Global '!$J$12:$J$106)</f>
        <v>Sem Migração</v>
      </c>
      <c r="K30" s="30">
        <v>1</v>
      </c>
      <c r="L30" s="31" cm="1">
        <f t="array" ref="L30">_xlfn.IFS(I30&lt;1000,6,I30&lt;3000,8,I30&gt;3000,10)</f>
        <v>8</v>
      </c>
      <c r="O30" s="19" t="s">
        <v>4</v>
      </c>
      <c r="P30" s="19" t="s">
        <v>4</v>
      </c>
      <c r="Q30" s="19" t="s">
        <v>4</v>
      </c>
      <c r="R30" s="20" t="s">
        <v>8</v>
      </c>
      <c r="S30" s="16" t="s">
        <v>81</v>
      </c>
      <c r="T30" s="16" t="s">
        <v>81</v>
      </c>
      <c r="U30" s="16" t="s">
        <v>81</v>
      </c>
      <c r="V30" s="16" t="s">
        <v>81</v>
      </c>
      <c r="W30" s="16" t="s">
        <v>81</v>
      </c>
      <c r="X30" s="16" t="s">
        <v>81</v>
      </c>
      <c r="Y30" s="16" t="s">
        <v>81</v>
      </c>
      <c r="Z30" s="17" t="s">
        <v>81</v>
      </c>
      <c r="AA30" s="18" t="s">
        <v>17</v>
      </c>
      <c r="AL30" s="7"/>
      <c r="AX30" s="7"/>
      <c r="BJ30" s="72"/>
    </row>
    <row r="31" spans="2:62">
      <c r="B31" s="27">
        <f>_xlfn.XLOOKUP(D31,'Lote Global '!$D$12:$D$106,'Lote Global '!$B$12:$B$106)</f>
        <v>103</v>
      </c>
      <c r="C31" s="27">
        <v>31000841</v>
      </c>
      <c r="D31" s="28" t="s">
        <v>140</v>
      </c>
      <c r="E31" s="29" t="s">
        <v>120</v>
      </c>
      <c r="F31" s="30" t="s">
        <v>112</v>
      </c>
      <c r="G31" s="27" t="s">
        <v>52</v>
      </c>
      <c r="H31" s="31">
        <v>4106.45</v>
      </c>
      <c r="I31" s="31">
        <f t="shared" si="0"/>
        <v>4517.0949999999993</v>
      </c>
      <c r="J31" s="33" t="str">
        <f>_xlfn.XLOOKUP(B31,'Lote Global '!$B$12:$B$106,'Lote Global '!$J$12:$J$106)</f>
        <v>Sem Migração</v>
      </c>
      <c r="K31" s="30">
        <v>1</v>
      </c>
      <c r="L31" s="31" cm="1">
        <f t="array" ref="L31">_xlfn.IFS(I31&lt;1000,6,I31&lt;3000,8,I31&gt;3000,10)</f>
        <v>10</v>
      </c>
      <c r="O31" s="19" t="s">
        <v>4</v>
      </c>
      <c r="P31" s="19" t="s">
        <v>4</v>
      </c>
      <c r="Q31" s="19" t="s">
        <v>4</v>
      </c>
      <c r="R31" s="20" t="s">
        <v>8</v>
      </c>
      <c r="S31" s="16" t="s">
        <v>84</v>
      </c>
      <c r="T31" s="16" t="s">
        <v>84</v>
      </c>
      <c r="U31" s="16" t="s">
        <v>84</v>
      </c>
      <c r="V31" s="16" t="s">
        <v>84</v>
      </c>
      <c r="W31" s="16" t="s">
        <v>84</v>
      </c>
      <c r="X31" s="16" t="s">
        <v>84</v>
      </c>
      <c r="Y31" s="16" t="s">
        <v>84</v>
      </c>
      <c r="Z31" s="17" t="s">
        <v>84</v>
      </c>
      <c r="AA31" s="16" t="s">
        <v>84</v>
      </c>
      <c r="AB31" s="16" t="s">
        <v>84</v>
      </c>
      <c r="AC31" s="21" t="s">
        <v>17</v>
      </c>
      <c r="AL31" s="7"/>
      <c r="AX31" s="7"/>
      <c r="BJ31" s="72"/>
    </row>
    <row r="32" spans="2:62" ht="12.6" thickBot="1">
      <c r="B32" s="42">
        <f>_xlfn.XLOOKUP(D32,'Lote Global '!$D$12:$D$106,'Lote Global '!$B$12:$B$106)</f>
        <v>4</v>
      </c>
      <c r="C32" s="38">
        <v>31001783</v>
      </c>
      <c r="D32" s="39" t="s">
        <v>141</v>
      </c>
      <c r="E32" s="46" t="s">
        <v>120</v>
      </c>
      <c r="F32" s="40" t="s">
        <v>112</v>
      </c>
      <c r="G32" s="42" t="s">
        <v>38</v>
      </c>
      <c r="H32" s="57">
        <v>1373</v>
      </c>
      <c r="I32" s="57">
        <f t="shared" si="0"/>
        <v>1510.3</v>
      </c>
      <c r="J32" s="41" t="str">
        <f>_xlfn.XLOOKUP(B32,'Lote Global '!$B$12:$B$106,'Lote Global '!$J$12:$J$106)</f>
        <v>Sem Migração</v>
      </c>
      <c r="K32" s="40">
        <v>1</v>
      </c>
      <c r="L32" s="57" cm="1">
        <f t="array" ref="L32">_xlfn.IFS(I32&lt;1000,6,I32&lt;3000,8,I32&gt;3000,10)</f>
        <v>8</v>
      </c>
      <c r="O32" s="19" t="s">
        <v>4</v>
      </c>
      <c r="P32" s="19" t="s">
        <v>4</v>
      </c>
      <c r="Q32" s="19" t="s">
        <v>4</v>
      </c>
      <c r="R32" s="20" t="s">
        <v>8</v>
      </c>
      <c r="S32" s="16" t="s">
        <v>87</v>
      </c>
      <c r="T32" s="16" t="s">
        <v>87</v>
      </c>
      <c r="U32" s="16" t="s">
        <v>87</v>
      </c>
      <c r="V32" s="16" t="s">
        <v>87</v>
      </c>
      <c r="W32" s="16" t="s">
        <v>87</v>
      </c>
      <c r="X32" s="16" t="s">
        <v>87</v>
      </c>
      <c r="Y32" s="16" t="s">
        <v>87</v>
      </c>
      <c r="Z32" s="17" t="s">
        <v>87</v>
      </c>
      <c r="AA32" s="18" t="s">
        <v>17</v>
      </c>
      <c r="AB32" s="3"/>
      <c r="AC32" s="9"/>
      <c r="AL32" s="7"/>
      <c r="AX32" s="7"/>
      <c r="BJ32" s="72"/>
    </row>
    <row r="33" spans="2:62" ht="12.6" thickTop="1">
      <c r="B33" s="75">
        <f>_xlfn.XLOOKUP(D33,'Lote Global '!$D$12:$D$106,'Lote Global '!$B$12:$B$106)</f>
        <v>22</v>
      </c>
      <c r="C33" s="48">
        <v>31007811</v>
      </c>
      <c r="D33" s="49" t="s">
        <v>142</v>
      </c>
      <c r="E33" s="50" t="s">
        <v>111</v>
      </c>
      <c r="F33" s="51" t="s">
        <v>112</v>
      </c>
      <c r="G33" s="75" t="s">
        <v>113</v>
      </c>
      <c r="H33" s="58">
        <v>1992</v>
      </c>
      <c r="I33" s="58">
        <f t="shared" si="0"/>
        <v>2191.1999999999998</v>
      </c>
      <c r="J33" s="52" t="str">
        <f>_xlfn.XLOOKUP(B33,'Lote Global '!$B$12:$B$106,'Lote Global '!$J$12:$J$106)</f>
        <v>Estrutura Temporária compartilhada</v>
      </c>
      <c r="K33" s="51">
        <v>2</v>
      </c>
      <c r="L33" s="58" cm="1">
        <f t="array" ref="L33">_xlfn.IFS(I33&lt;1000,4,I33&lt;3000,6,I33&gt;3000,8)</f>
        <v>6</v>
      </c>
      <c r="O33" s="94"/>
      <c r="P33" s="94"/>
      <c r="Q33" s="94"/>
      <c r="R33" s="94"/>
      <c r="S33" s="94"/>
      <c r="T33" s="95"/>
      <c r="U33" s="95"/>
      <c r="V33" s="80"/>
      <c r="W33" s="81" t="s">
        <v>4</v>
      </c>
      <c r="X33" s="81" t="s">
        <v>4</v>
      </c>
      <c r="Y33" s="81" t="s">
        <v>4</v>
      </c>
      <c r="Z33" s="139" t="s">
        <v>8</v>
      </c>
      <c r="AA33" s="140" t="s">
        <v>12</v>
      </c>
      <c r="AB33" s="89" t="s">
        <v>39</v>
      </c>
      <c r="AC33" s="89" t="s">
        <v>39</v>
      </c>
      <c r="AD33" s="89" t="s">
        <v>39</v>
      </c>
      <c r="AE33" s="89" t="s">
        <v>39</v>
      </c>
      <c r="AF33" s="89" t="s">
        <v>39</v>
      </c>
      <c r="AG33" s="89" t="s">
        <v>39</v>
      </c>
      <c r="AH33" s="84" t="s">
        <v>17</v>
      </c>
      <c r="AI33" s="140" t="s">
        <v>12</v>
      </c>
      <c r="AJ33" s="80"/>
      <c r="AK33" s="80"/>
      <c r="AL33" s="85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94"/>
      <c r="AX33" s="100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101"/>
    </row>
    <row r="34" spans="2:62">
      <c r="B34" s="27">
        <f>_xlfn.XLOOKUP(D34,'Lote Global '!$D$12:$D$106,'Lote Global '!$B$12:$B$106)</f>
        <v>17</v>
      </c>
      <c r="C34" s="27">
        <v>31001261</v>
      </c>
      <c r="D34" s="28" t="s">
        <v>143</v>
      </c>
      <c r="E34" s="29" t="s">
        <v>120</v>
      </c>
      <c r="F34" s="30" t="s">
        <v>112</v>
      </c>
      <c r="G34" s="27" t="s">
        <v>113</v>
      </c>
      <c r="H34" s="31">
        <v>1068.33</v>
      </c>
      <c r="I34" s="31">
        <f t="shared" si="0"/>
        <v>1175.163</v>
      </c>
      <c r="J34" s="31" t="str">
        <f>_xlfn.XLOOKUP(B34,'Lote Global '!$B$12:$B$106,'Lote Global '!$J$12:$J$106)</f>
        <v>Estrutura Temporária compartilhada</v>
      </c>
      <c r="K34" s="30">
        <v>2</v>
      </c>
      <c r="L34" s="31" cm="1">
        <f t="array" ref="L34">_xlfn.IFS(I34&lt;1000,4,I34&lt;3000,6,I34&gt;3000,8)</f>
        <v>6</v>
      </c>
      <c r="T34" s="36"/>
      <c r="W34" s="13" t="s">
        <v>4</v>
      </c>
      <c r="X34" s="13" t="s">
        <v>4</v>
      </c>
      <c r="Y34" s="13" t="s">
        <v>4</v>
      </c>
      <c r="Z34" s="93" t="s">
        <v>8</v>
      </c>
      <c r="AA34" s="15" t="s">
        <v>12</v>
      </c>
      <c r="AB34" s="16" t="s">
        <v>42</v>
      </c>
      <c r="AC34" s="16" t="s">
        <v>42</v>
      </c>
      <c r="AD34" s="16" t="s">
        <v>42</v>
      </c>
      <c r="AE34" s="16" t="s">
        <v>42</v>
      </c>
      <c r="AF34" s="16" t="s">
        <v>42</v>
      </c>
      <c r="AG34" s="16" t="s">
        <v>42</v>
      </c>
      <c r="AH34" s="18" t="s">
        <v>17</v>
      </c>
      <c r="AI34" s="15" t="s">
        <v>12</v>
      </c>
      <c r="AL34" s="7"/>
      <c r="AX34" s="7"/>
      <c r="BJ34" s="72"/>
    </row>
    <row r="35" spans="2:62">
      <c r="B35" s="27">
        <f>_xlfn.XLOOKUP(D35,'Lote Global '!$D$12:$D$106,'Lote Global '!$B$12:$B$106)</f>
        <v>107</v>
      </c>
      <c r="C35" s="27">
        <v>31010618</v>
      </c>
      <c r="D35" s="28" t="s">
        <v>144</v>
      </c>
      <c r="E35" s="29" t="s">
        <v>115</v>
      </c>
      <c r="F35" s="30" t="s">
        <v>112</v>
      </c>
      <c r="G35" s="27" t="s">
        <v>41</v>
      </c>
      <c r="H35" s="31">
        <v>2016.28</v>
      </c>
      <c r="I35" s="31">
        <f t="shared" si="0"/>
        <v>2217.9079999999999</v>
      </c>
      <c r="J35" s="31" t="str">
        <f>_xlfn.XLOOKUP(B35,'Lote Global '!$B$12:$B$106,'Lote Global '!$J$12:$J$106)</f>
        <v>Estrutura Temporária compartilhada</v>
      </c>
      <c r="K35" s="30">
        <v>2</v>
      </c>
      <c r="L35" s="57" cm="1">
        <f t="array" ref="L35">_xlfn.IFS(I35&lt;1000,4,I35&lt;3000,6,I35&gt;3000,8)</f>
        <v>6</v>
      </c>
      <c r="T35" s="36"/>
      <c r="W35" s="13" t="s">
        <v>4</v>
      </c>
      <c r="X35" s="13" t="s">
        <v>4</v>
      </c>
      <c r="Y35" s="13" t="s">
        <v>4</v>
      </c>
      <c r="Z35" s="93" t="s">
        <v>8</v>
      </c>
      <c r="AA35" s="15" t="s">
        <v>12</v>
      </c>
      <c r="AB35" s="16" t="s">
        <v>45</v>
      </c>
      <c r="AC35" s="16" t="s">
        <v>45</v>
      </c>
      <c r="AD35" s="16" t="s">
        <v>45</v>
      </c>
      <c r="AE35" s="16" t="s">
        <v>45</v>
      </c>
      <c r="AF35" s="16" t="s">
        <v>45</v>
      </c>
      <c r="AG35" s="16" t="s">
        <v>45</v>
      </c>
      <c r="AH35" s="18" t="s">
        <v>17</v>
      </c>
      <c r="AI35" s="15" t="s">
        <v>12</v>
      </c>
      <c r="AL35" s="7"/>
      <c r="AX35" s="7"/>
      <c r="BJ35" s="72"/>
    </row>
    <row r="36" spans="2:62">
      <c r="B36" s="27">
        <f>_xlfn.XLOOKUP(D36,'Lote Global '!$D$12:$D$106,'Lote Global '!$B$12:$B$106)</f>
        <v>105</v>
      </c>
      <c r="C36" s="27">
        <v>31010731</v>
      </c>
      <c r="D36" s="35" t="s">
        <v>145</v>
      </c>
      <c r="E36" s="29" t="s">
        <v>115</v>
      </c>
      <c r="F36" s="30" t="s">
        <v>112</v>
      </c>
      <c r="G36" s="27" t="s">
        <v>52</v>
      </c>
      <c r="H36" s="31">
        <v>2346.7200000000003</v>
      </c>
      <c r="I36" s="31">
        <f t="shared" si="0"/>
        <v>2581.3920000000003</v>
      </c>
      <c r="J36" s="31" t="str">
        <f>_xlfn.XLOOKUP(B36,'Lote Global '!$B$12:$B$106,'Lote Global '!$J$12:$J$106)</f>
        <v>Sem Migração</v>
      </c>
      <c r="K36" s="30">
        <v>2</v>
      </c>
      <c r="L36" s="31" cm="1">
        <f t="array" ref="L36">_xlfn.IFS(I36&lt;1000,6,I36&lt;3000,8,I36&gt;3000,10)</f>
        <v>8</v>
      </c>
      <c r="T36" s="36"/>
      <c r="U36" s="36"/>
      <c r="V36" s="36"/>
      <c r="Y36" s="19" t="s">
        <v>4</v>
      </c>
      <c r="Z36" s="141" t="s">
        <v>4</v>
      </c>
      <c r="AA36" s="13" t="s">
        <v>4</v>
      </c>
      <c r="AB36" s="20" t="s">
        <v>8</v>
      </c>
      <c r="AC36" s="22" t="s">
        <v>47</v>
      </c>
      <c r="AD36" s="22" t="s">
        <v>47</v>
      </c>
      <c r="AE36" s="22" t="s">
        <v>47</v>
      </c>
      <c r="AF36" s="22" t="s">
        <v>47</v>
      </c>
      <c r="AG36" s="22" t="s">
        <v>47</v>
      </c>
      <c r="AH36" s="22" t="s">
        <v>47</v>
      </c>
      <c r="AI36" s="22" t="s">
        <v>47</v>
      </c>
      <c r="AJ36" s="22" t="s">
        <v>47</v>
      </c>
      <c r="AK36" s="18" t="s">
        <v>17</v>
      </c>
      <c r="AL36" s="7"/>
      <c r="AX36" s="7"/>
      <c r="BJ36" s="72"/>
    </row>
    <row r="37" spans="2:62">
      <c r="B37" s="27">
        <f>_xlfn.XLOOKUP(D37,'Lote Global '!$D$12:$D$106,'Lote Global '!$B$12:$B$106)</f>
        <v>38</v>
      </c>
      <c r="C37" s="27">
        <v>31008966</v>
      </c>
      <c r="D37" s="28" t="s">
        <v>146</v>
      </c>
      <c r="E37" s="29" t="s">
        <v>147</v>
      </c>
      <c r="F37" s="30" t="s">
        <v>112</v>
      </c>
      <c r="G37" s="27" t="s">
        <v>52</v>
      </c>
      <c r="H37" s="31">
        <v>2187.1999999999998</v>
      </c>
      <c r="I37" s="31">
        <f t="shared" si="0"/>
        <v>2405.9199999999996</v>
      </c>
      <c r="J37" s="31" t="str">
        <f>_xlfn.XLOOKUP(B37,'Lote Global '!$B$12:$B$106,'Lote Global '!$J$12:$J$106)</f>
        <v>Sem Migração</v>
      </c>
      <c r="K37" s="30">
        <v>2</v>
      </c>
      <c r="L37" s="31" cm="1">
        <f t="array" ref="L37">_xlfn.IFS(I37&lt;1000,6,I37&lt;3000,8,I37&gt;3000,10)</f>
        <v>8</v>
      </c>
      <c r="T37" s="36"/>
      <c r="W37" s="19" t="s">
        <v>4</v>
      </c>
      <c r="X37" s="19" t="s">
        <v>4</v>
      </c>
      <c r="Y37" s="13" t="s">
        <v>4</v>
      </c>
      <c r="Z37" s="23" t="s">
        <v>8</v>
      </c>
      <c r="AA37" s="16" t="s">
        <v>50</v>
      </c>
      <c r="AB37" s="16" t="s">
        <v>50</v>
      </c>
      <c r="AC37" s="16" t="s">
        <v>50</v>
      </c>
      <c r="AD37" s="16" t="s">
        <v>50</v>
      </c>
      <c r="AE37" s="16" t="s">
        <v>50</v>
      </c>
      <c r="AF37" s="16" t="s">
        <v>50</v>
      </c>
      <c r="AG37" s="16" t="s">
        <v>50</v>
      </c>
      <c r="AH37" s="16" t="s">
        <v>50</v>
      </c>
      <c r="AI37" s="21" t="s">
        <v>17</v>
      </c>
      <c r="AL37" s="7"/>
      <c r="AX37" s="7"/>
      <c r="BJ37" s="72"/>
    </row>
    <row r="38" spans="2:62">
      <c r="B38" s="27">
        <f>_xlfn.XLOOKUP(D38,'Lote Global '!$D$12:$D$106,'Lote Global '!$B$12:$B$106)</f>
        <v>21</v>
      </c>
      <c r="C38" s="27">
        <v>31001805</v>
      </c>
      <c r="D38" s="28" t="s">
        <v>148</v>
      </c>
      <c r="E38" s="29" t="s">
        <v>120</v>
      </c>
      <c r="F38" s="30" t="s">
        <v>112</v>
      </c>
      <c r="G38" s="27" t="s">
        <v>49</v>
      </c>
      <c r="H38" s="31">
        <v>1821</v>
      </c>
      <c r="I38" s="31">
        <f t="shared" si="0"/>
        <v>2003.1</v>
      </c>
      <c r="J38" s="31" t="str">
        <f>_xlfn.XLOOKUP(B38,'Lote Global '!$B$12:$B$106,'Lote Global '!$J$12:$J$106)</f>
        <v>Sem Migração</v>
      </c>
      <c r="K38" s="30">
        <v>2</v>
      </c>
      <c r="L38" s="31" cm="1">
        <f t="array" ref="L38">_xlfn.IFS(I38&lt;1000,6,I38&lt;3000,8,I38&gt;3000,10)</f>
        <v>8</v>
      </c>
      <c r="T38" s="12"/>
      <c r="U38" s="11"/>
      <c r="W38" s="19" t="s">
        <v>4</v>
      </c>
      <c r="X38" s="19" t="s">
        <v>4</v>
      </c>
      <c r="Y38" s="13" t="s">
        <v>4</v>
      </c>
      <c r="Z38" s="23" t="s">
        <v>8</v>
      </c>
      <c r="AA38" s="22" t="s">
        <v>53</v>
      </c>
      <c r="AB38" s="22" t="s">
        <v>53</v>
      </c>
      <c r="AC38" s="22" t="s">
        <v>53</v>
      </c>
      <c r="AD38" s="22" t="s">
        <v>53</v>
      </c>
      <c r="AE38" s="22" t="s">
        <v>53</v>
      </c>
      <c r="AF38" s="22" t="s">
        <v>53</v>
      </c>
      <c r="AG38" s="22" t="s">
        <v>53</v>
      </c>
      <c r="AH38" s="22" t="s">
        <v>53</v>
      </c>
      <c r="AI38" s="21" t="s">
        <v>17</v>
      </c>
      <c r="AL38" s="7"/>
      <c r="AX38" s="7"/>
      <c r="BJ38" s="72"/>
    </row>
    <row r="39" spans="2:62">
      <c r="B39" s="27">
        <f>_xlfn.XLOOKUP(D39,'Lote Global '!$D$12:$D$106,'Lote Global '!$B$12:$B$106)</f>
        <v>29</v>
      </c>
      <c r="C39" s="27">
        <v>31001201</v>
      </c>
      <c r="D39" s="28" t="s">
        <v>149</v>
      </c>
      <c r="E39" s="29" t="s">
        <v>120</v>
      </c>
      <c r="F39" s="30" t="s">
        <v>112</v>
      </c>
      <c r="G39" s="27" t="s">
        <v>49</v>
      </c>
      <c r="H39" s="31">
        <v>2266.75</v>
      </c>
      <c r="I39" s="31">
        <f t="shared" si="0"/>
        <v>2493.4250000000002</v>
      </c>
      <c r="J39" s="31" t="str">
        <f>_xlfn.XLOOKUP(B39,'Lote Global '!$B$12:$B$106,'Lote Global '!$J$12:$J$106)</f>
        <v>Sem Migração</v>
      </c>
      <c r="K39" s="30">
        <v>2</v>
      </c>
      <c r="L39" s="31" cm="1">
        <f t="array" ref="L39">_xlfn.IFS(I39&lt;1000,6,I39&lt;3000,8,I39&gt;3000,10)</f>
        <v>8</v>
      </c>
      <c r="T39" s="10"/>
      <c r="U39" s="11"/>
      <c r="W39" s="19" t="s">
        <v>4</v>
      </c>
      <c r="X39" s="19" t="s">
        <v>4</v>
      </c>
      <c r="Y39" s="13" t="s">
        <v>4</v>
      </c>
      <c r="Z39" s="23" t="s">
        <v>8</v>
      </c>
      <c r="AA39" s="22" t="s">
        <v>55</v>
      </c>
      <c r="AB39" s="22" t="s">
        <v>55</v>
      </c>
      <c r="AC39" s="22" t="s">
        <v>55</v>
      </c>
      <c r="AD39" s="22" t="s">
        <v>55</v>
      </c>
      <c r="AE39" s="22" t="s">
        <v>55</v>
      </c>
      <c r="AF39" s="22" t="s">
        <v>55</v>
      </c>
      <c r="AG39" s="22" t="s">
        <v>55</v>
      </c>
      <c r="AH39" s="22" t="s">
        <v>55</v>
      </c>
      <c r="AI39" s="21" t="s">
        <v>17</v>
      </c>
      <c r="AL39" s="7"/>
      <c r="AX39" s="7"/>
      <c r="BJ39" s="72"/>
    </row>
    <row r="40" spans="2:62">
      <c r="B40" s="27">
        <f>_xlfn.XLOOKUP(D40,'Lote Global '!$D$12:$D$106,'Lote Global '!$B$12:$B$106)</f>
        <v>1</v>
      </c>
      <c r="C40" s="27">
        <v>31000302</v>
      </c>
      <c r="D40" s="28" t="s">
        <v>150</v>
      </c>
      <c r="E40" s="29" t="s">
        <v>120</v>
      </c>
      <c r="F40" s="30" t="s">
        <v>112</v>
      </c>
      <c r="G40" s="27" t="s">
        <v>49</v>
      </c>
      <c r="H40" s="31">
        <v>5113</v>
      </c>
      <c r="I40" s="31">
        <f t="shared" si="0"/>
        <v>5624.3</v>
      </c>
      <c r="J40" s="31" t="str">
        <f>_xlfn.XLOOKUP(B40,'Lote Global '!$B$12:$B$106,'Lote Global '!$J$12:$J$106)</f>
        <v>Sem Migração</v>
      </c>
      <c r="K40" s="30">
        <v>2</v>
      </c>
      <c r="L40" s="31" cm="1">
        <f t="array" ref="L40">_xlfn.IFS(I40&lt;1000,6,I40&lt;3000,8,I40&gt;3000,10)</f>
        <v>10</v>
      </c>
      <c r="T40" s="10"/>
      <c r="V40" s="19" t="s">
        <v>4</v>
      </c>
      <c r="W40" s="19" t="s">
        <v>4</v>
      </c>
      <c r="X40" s="13" t="s">
        <v>4</v>
      </c>
      <c r="Y40" s="20" t="s">
        <v>8</v>
      </c>
      <c r="Z40" s="17" t="s">
        <v>57</v>
      </c>
      <c r="AA40" s="16" t="s">
        <v>57</v>
      </c>
      <c r="AB40" s="16" t="s">
        <v>57</v>
      </c>
      <c r="AC40" s="16" t="s">
        <v>57</v>
      </c>
      <c r="AD40" s="16" t="s">
        <v>57</v>
      </c>
      <c r="AE40" s="16" t="s">
        <v>57</v>
      </c>
      <c r="AF40" s="16" t="s">
        <v>57</v>
      </c>
      <c r="AG40" s="16" t="s">
        <v>57</v>
      </c>
      <c r="AH40" s="16" t="s">
        <v>57</v>
      </c>
      <c r="AI40" s="16" t="s">
        <v>57</v>
      </c>
      <c r="AJ40" s="21" t="s">
        <v>17</v>
      </c>
      <c r="AL40" s="7"/>
      <c r="AX40" s="7"/>
      <c r="BJ40" s="72"/>
    </row>
    <row r="41" spans="2:62">
      <c r="B41" s="27">
        <f>_xlfn.XLOOKUP(D41,'Lote Global '!$D$12:$D$106,'Lote Global '!$B$12:$B$106)</f>
        <v>7</v>
      </c>
      <c r="C41" s="27">
        <v>31342459</v>
      </c>
      <c r="D41" s="28" t="s">
        <v>151</v>
      </c>
      <c r="E41" s="29" t="s">
        <v>120</v>
      </c>
      <c r="F41" s="30" t="s">
        <v>112</v>
      </c>
      <c r="G41" s="27" t="s">
        <v>52</v>
      </c>
      <c r="H41" s="31">
        <v>2250.8428000000004</v>
      </c>
      <c r="I41" s="31">
        <f t="shared" si="0"/>
        <v>2475.9270800000004</v>
      </c>
      <c r="J41" s="33" t="str">
        <f>_xlfn.XLOOKUP(B41,'Lote Global '!$B$12:$B$106,'Lote Global '!$J$12:$J$106)</f>
        <v>Sem Migração</v>
      </c>
      <c r="K41" s="30">
        <v>2</v>
      </c>
      <c r="L41" s="31" cm="1">
        <f t="array" ref="L41">_xlfn.IFS(I41&lt;1000,6,I41&lt;3000,8,I41&gt;3000,10)</f>
        <v>8</v>
      </c>
      <c r="T41" s="10"/>
      <c r="U41" s="11"/>
      <c r="V41" s="19" t="s">
        <v>4</v>
      </c>
      <c r="W41" s="19" t="s">
        <v>4</v>
      </c>
      <c r="X41" s="13" t="s">
        <v>4</v>
      </c>
      <c r="Y41" s="20" t="s">
        <v>8</v>
      </c>
      <c r="Z41" s="17" t="s">
        <v>59</v>
      </c>
      <c r="AA41" s="16" t="s">
        <v>59</v>
      </c>
      <c r="AB41" s="16" t="s">
        <v>59</v>
      </c>
      <c r="AC41" s="16" t="s">
        <v>59</v>
      </c>
      <c r="AD41" s="16" t="s">
        <v>59</v>
      </c>
      <c r="AE41" s="16" t="s">
        <v>59</v>
      </c>
      <c r="AF41" s="16" t="s">
        <v>59</v>
      </c>
      <c r="AG41" s="16" t="s">
        <v>59</v>
      </c>
      <c r="AH41" s="21" t="s">
        <v>17</v>
      </c>
      <c r="AL41" s="7"/>
      <c r="AX41" s="7"/>
      <c r="BJ41" s="72"/>
    </row>
    <row r="42" spans="2:62">
      <c r="B42" s="27">
        <f>_xlfn.XLOOKUP(D42,'Lote Global '!$D$12:$D$106,'Lote Global '!$B$12:$B$106)</f>
        <v>12</v>
      </c>
      <c r="C42" s="27">
        <v>31001686</v>
      </c>
      <c r="D42" s="28" t="s">
        <v>152</v>
      </c>
      <c r="E42" s="29" t="s">
        <v>120</v>
      </c>
      <c r="F42" s="30" t="s">
        <v>112</v>
      </c>
      <c r="G42" s="27" t="s">
        <v>138</v>
      </c>
      <c r="H42" s="31">
        <v>3252.5682000000002</v>
      </c>
      <c r="I42" s="31">
        <f t="shared" si="0"/>
        <v>3577.8250200000002</v>
      </c>
      <c r="J42" s="33" t="str">
        <f>_xlfn.XLOOKUP(B42,'Lote Global '!$B$12:$B$106,'Lote Global '!$J$12:$J$106)</f>
        <v>Sem Migração</v>
      </c>
      <c r="K42" s="30">
        <v>2</v>
      </c>
      <c r="L42" s="31" cm="1">
        <f t="array" ref="L42">_xlfn.IFS(I42&lt;1000,6,I42&lt;3000,8,I42&gt;3000,10)</f>
        <v>10</v>
      </c>
      <c r="T42" s="10"/>
      <c r="U42" s="11"/>
      <c r="X42" s="19" t="s">
        <v>4</v>
      </c>
      <c r="Y42" s="19" t="s">
        <v>4</v>
      </c>
      <c r="Z42" s="55" t="s">
        <v>4</v>
      </c>
      <c r="AA42" s="20" t="s">
        <v>8</v>
      </c>
      <c r="AB42" s="16" t="s">
        <v>61</v>
      </c>
      <c r="AC42" s="16" t="s">
        <v>61</v>
      </c>
      <c r="AD42" s="16" t="s">
        <v>61</v>
      </c>
      <c r="AE42" s="16" t="s">
        <v>61</v>
      </c>
      <c r="AF42" s="16" t="s">
        <v>61</v>
      </c>
      <c r="AG42" s="16" t="s">
        <v>61</v>
      </c>
      <c r="AH42" s="16" t="s">
        <v>61</v>
      </c>
      <c r="AI42" s="16" t="s">
        <v>61</v>
      </c>
      <c r="AJ42" s="16" t="s">
        <v>61</v>
      </c>
      <c r="AK42" s="16" t="s">
        <v>61</v>
      </c>
      <c r="AL42" s="62" t="s">
        <v>17</v>
      </c>
      <c r="AX42" s="7"/>
      <c r="BJ42" s="72"/>
    </row>
    <row r="43" spans="2:62">
      <c r="B43" s="27">
        <f>_xlfn.XLOOKUP(D43,'Lote Global '!$D$12:$D$106,'Lote Global '!$B$12:$B$106)</f>
        <v>42</v>
      </c>
      <c r="C43" s="27">
        <v>31000639</v>
      </c>
      <c r="D43" s="28" t="s">
        <v>153</v>
      </c>
      <c r="E43" s="29" t="s">
        <v>120</v>
      </c>
      <c r="F43" s="30" t="s">
        <v>112</v>
      </c>
      <c r="G43" s="27" t="s">
        <v>49</v>
      </c>
      <c r="H43" s="31">
        <v>3921.0475999999999</v>
      </c>
      <c r="I43" s="31">
        <f t="shared" si="0"/>
        <v>4313.15236</v>
      </c>
      <c r="J43" s="33" t="str">
        <f>_xlfn.XLOOKUP(B43,'Lote Global '!$B$12:$B$106,'Lote Global '!$J$12:$J$106)</f>
        <v>Sem Migração</v>
      </c>
      <c r="K43" s="30">
        <v>2</v>
      </c>
      <c r="L43" s="31" cm="1">
        <f t="array" ref="L43">_xlfn.IFS(I43&lt;1000,6,I43&lt;3000,8,I43&gt;3000,10)</f>
        <v>10</v>
      </c>
      <c r="T43" s="10"/>
      <c r="U43" s="11"/>
      <c r="X43" s="19" t="s">
        <v>4</v>
      </c>
      <c r="Y43" s="19" t="s">
        <v>4</v>
      </c>
      <c r="Z43" s="55" t="s">
        <v>4</v>
      </c>
      <c r="AA43" s="20" t="s">
        <v>8</v>
      </c>
      <c r="AB43" s="16" t="s">
        <v>63</v>
      </c>
      <c r="AC43" s="16" t="s">
        <v>63</v>
      </c>
      <c r="AD43" s="16" t="s">
        <v>63</v>
      </c>
      <c r="AE43" s="16" t="s">
        <v>63</v>
      </c>
      <c r="AF43" s="16" t="s">
        <v>63</v>
      </c>
      <c r="AG43" s="16" t="s">
        <v>63</v>
      </c>
      <c r="AH43" s="16" t="s">
        <v>63</v>
      </c>
      <c r="AI43" s="16" t="s">
        <v>63</v>
      </c>
      <c r="AJ43" s="16" t="s">
        <v>63</v>
      </c>
      <c r="AK43" s="16" t="s">
        <v>63</v>
      </c>
      <c r="AL43" s="62" t="s">
        <v>17</v>
      </c>
      <c r="AX43" s="7"/>
      <c r="BJ43" s="72"/>
    </row>
    <row r="44" spans="2:62">
      <c r="B44" s="27">
        <f>_xlfn.XLOOKUP(D44,'Lote Global '!$D$12:$D$106,'Lote Global '!$B$12:$B$106)</f>
        <v>47</v>
      </c>
      <c r="C44" s="27">
        <v>31001791</v>
      </c>
      <c r="D44" s="28" t="s">
        <v>154</v>
      </c>
      <c r="E44" s="29" t="s">
        <v>120</v>
      </c>
      <c r="F44" s="30" t="s">
        <v>112</v>
      </c>
      <c r="G44" s="27" t="s">
        <v>41</v>
      </c>
      <c r="H44" s="31">
        <v>1932.1999999999998</v>
      </c>
      <c r="I44" s="31">
        <f t="shared" si="0"/>
        <v>2125.4199999999996</v>
      </c>
      <c r="J44" s="33" t="str">
        <f>_xlfn.XLOOKUP(B44,'Lote Global '!$B$12:$B$106,'Lote Global '!$J$12:$J$106)</f>
        <v>Sem Migração</v>
      </c>
      <c r="K44" s="30">
        <v>2</v>
      </c>
      <c r="L44" s="31" cm="1">
        <f t="array" ref="L44">_xlfn.IFS(I44&lt;1000,6,I44&lt;3000,8,I44&gt;3000,10)</f>
        <v>8</v>
      </c>
      <c r="T44" s="10"/>
      <c r="U44" s="11"/>
      <c r="W44" s="19" t="s">
        <v>4</v>
      </c>
      <c r="X44" s="19" t="s">
        <v>4</v>
      </c>
      <c r="Y44" s="13" t="s">
        <v>4</v>
      </c>
      <c r="Z44" s="23" t="s">
        <v>8</v>
      </c>
      <c r="AA44" s="22" t="s">
        <v>66</v>
      </c>
      <c r="AB44" s="22" t="s">
        <v>66</v>
      </c>
      <c r="AC44" s="22" t="s">
        <v>66</v>
      </c>
      <c r="AD44" s="22" t="s">
        <v>66</v>
      </c>
      <c r="AE44" s="22" t="s">
        <v>66</v>
      </c>
      <c r="AF44" s="22" t="s">
        <v>66</v>
      </c>
      <c r="AG44" s="22" t="s">
        <v>66</v>
      </c>
      <c r="AH44" s="22" t="s">
        <v>66</v>
      </c>
      <c r="AI44" s="21" t="s">
        <v>17</v>
      </c>
      <c r="AL44" s="7"/>
      <c r="AX44" s="7"/>
      <c r="BJ44" s="72"/>
    </row>
    <row r="45" spans="2:62">
      <c r="B45" s="27">
        <f>_xlfn.XLOOKUP(D45,'Lote Global '!$D$12:$D$106,'Lote Global '!$B$12:$B$106)</f>
        <v>48</v>
      </c>
      <c r="C45" s="27">
        <v>31000868</v>
      </c>
      <c r="D45" s="28" t="s">
        <v>155</v>
      </c>
      <c r="E45" s="29" t="s">
        <v>120</v>
      </c>
      <c r="F45" s="30" t="s">
        <v>112</v>
      </c>
      <c r="G45" s="27" t="s">
        <v>41</v>
      </c>
      <c r="H45" s="31">
        <v>1610</v>
      </c>
      <c r="I45" s="31">
        <f t="shared" si="0"/>
        <v>1771</v>
      </c>
      <c r="J45" s="33" t="str">
        <f>_xlfn.XLOOKUP(B45,'Lote Global '!$B$12:$B$106,'Lote Global '!$J$12:$J$106)</f>
        <v>Sem Migração</v>
      </c>
      <c r="K45" s="30">
        <v>2</v>
      </c>
      <c r="L45" s="31" cm="1">
        <f t="array" ref="L45">_xlfn.IFS(I45&lt;1000,6,I45&lt;3000,8,I45&gt;3000,10)</f>
        <v>8</v>
      </c>
      <c r="T45" s="10"/>
      <c r="U45" s="11"/>
      <c r="Y45" s="19" t="s">
        <v>4</v>
      </c>
      <c r="Z45" s="141" t="s">
        <v>4</v>
      </c>
      <c r="AA45" s="13" t="s">
        <v>4</v>
      </c>
      <c r="AB45" s="20" t="s">
        <v>8</v>
      </c>
      <c r="AC45" s="16" t="s">
        <v>69</v>
      </c>
      <c r="AD45" s="16" t="s">
        <v>69</v>
      </c>
      <c r="AE45" s="16" t="s">
        <v>69</v>
      </c>
      <c r="AF45" s="16" t="s">
        <v>69</v>
      </c>
      <c r="AG45" s="16" t="s">
        <v>69</v>
      </c>
      <c r="AH45" s="16" t="s">
        <v>69</v>
      </c>
      <c r="AI45" s="16" t="s">
        <v>69</v>
      </c>
      <c r="AJ45" s="16" t="s">
        <v>69</v>
      </c>
      <c r="AK45" s="21" t="s">
        <v>17</v>
      </c>
      <c r="AL45" s="7"/>
      <c r="AX45" s="7"/>
      <c r="BJ45" s="72"/>
    </row>
    <row r="46" spans="2:62">
      <c r="B46" s="27">
        <f>_xlfn.XLOOKUP(D46,'Lote Global '!$D$12:$D$106,'Lote Global '!$B$12:$B$106)</f>
        <v>106</v>
      </c>
      <c r="C46" s="27">
        <v>31000582</v>
      </c>
      <c r="D46" s="28" t="s">
        <v>156</v>
      </c>
      <c r="E46" s="29" t="s">
        <v>120</v>
      </c>
      <c r="F46" s="30" t="s">
        <v>112</v>
      </c>
      <c r="G46" s="27" t="s">
        <v>49</v>
      </c>
      <c r="H46" s="31">
        <v>4926</v>
      </c>
      <c r="I46" s="31">
        <f t="shared" si="0"/>
        <v>5418.6</v>
      </c>
      <c r="J46" s="33" t="str">
        <f>_xlfn.XLOOKUP(B46,'Lote Global '!$B$12:$B$106,'Lote Global '!$J$12:$J$106)</f>
        <v>Sem Migração</v>
      </c>
      <c r="K46" s="30">
        <v>2</v>
      </c>
      <c r="L46" s="31" cm="1">
        <f t="array" ref="L46">_xlfn.IFS(I46&lt;1000,6,I46&lt;3000,8,I46&gt;3000,10)</f>
        <v>10</v>
      </c>
      <c r="T46" s="10"/>
      <c r="U46" s="11"/>
      <c r="W46" s="19" t="s">
        <v>4</v>
      </c>
      <c r="X46" s="19" t="s">
        <v>4</v>
      </c>
      <c r="Y46" s="19" t="s">
        <v>4</v>
      </c>
      <c r="Z46" s="23" t="s">
        <v>8</v>
      </c>
      <c r="AA46" s="16" t="s">
        <v>72</v>
      </c>
      <c r="AB46" s="16" t="s">
        <v>72</v>
      </c>
      <c r="AC46" s="16" t="s">
        <v>72</v>
      </c>
      <c r="AD46" s="16" t="s">
        <v>72</v>
      </c>
      <c r="AE46" s="16" t="s">
        <v>72</v>
      </c>
      <c r="AF46" s="16" t="s">
        <v>72</v>
      </c>
      <c r="AG46" s="16" t="s">
        <v>72</v>
      </c>
      <c r="AH46" s="16" t="s">
        <v>72</v>
      </c>
      <c r="AI46" s="16" t="s">
        <v>72</v>
      </c>
      <c r="AJ46" s="16" t="s">
        <v>72</v>
      </c>
      <c r="AK46" s="21" t="s">
        <v>17</v>
      </c>
      <c r="AL46" s="7"/>
      <c r="AX46" s="7"/>
      <c r="BJ46" s="72"/>
    </row>
    <row r="47" spans="2:62">
      <c r="B47" s="27">
        <f>_xlfn.XLOOKUP(D47,'Lote Global '!$D$12:$D$106,'Lote Global '!$B$12:$B$106)</f>
        <v>112</v>
      </c>
      <c r="C47" s="27">
        <v>31001333</v>
      </c>
      <c r="D47" s="28" t="s">
        <v>157</v>
      </c>
      <c r="E47" s="29" t="s">
        <v>120</v>
      </c>
      <c r="F47" s="30" t="s">
        <v>112</v>
      </c>
      <c r="G47" s="27" t="s">
        <v>41</v>
      </c>
      <c r="H47" s="31">
        <v>1680.75</v>
      </c>
      <c r="I47" s="31">
        <f t="shared" si="0"/>
        <v>1848.825</v>
      </c>
      <c r="J47" s="33" t="str">
        <f>_xlfn.XLOOKUP(B47,'Lote Global '!$B$12:$B$106,'Lote Global '!$J$12:$J$106)</f>
        <v>Sem Migração</v>
      </c>
      <c r="K47" s="30">
        <v>2</v>
      </c>
      <c r="L47" s="31" cm="1">
        <f t="array" ref="L47">_xlfn.IFS(I47&lt;1000,6,I47&lt;3000,8,I47&gt;3000,10)</f>
        <v>8</v>
      </c>
      <c r="T47" s="10"/>
      <c r="U47" s="11"/>
      <c r="W47" s="19" t="s">
        <v>4</v>
      </c>
      <c r="X47" s="19" t="s">
        <v>4</v>
      </c>
      <c r="Y47" s="13" t="s">
        <v>4</v>
      </c>
      <c r="Z47" s="23" t="s">
        <v>8</v>
      </c>
      <c r="AA47" s="16" t="s">
        <v>74</v>
      </c>
      <c r="AB47" s="16" t="s">
        <v>74</v>
      </c>
      <c r="AC47" s="16" t="s">
        <v>74</v>
      </c>
      <c r="AD47" s="16" t="s">
        <v>74</v>
      </c>
      <c r="AE47" s="16" t="s">
        <v>74</v>
      </c>
      <c r="AF47" s="16" t="s">
        <v>74</v>
      </c>
      <c r="AG47" s="16" t="s">
        <v>74</v>
      </c>
      <c r="AH47" s="16" t="s">
        <v>74</v>
      </c>
      <c r="AI47" s="21" t="s">
        <v>17</v>
      </c>
      <c r="AL47" s="7"/>
      <c r="AX47" s="7"/>
      <c r="BJ47" s="72"/>
    </row>
    <row r="48" spans="2:62">
      <c r="B48" s="27">
        <f>_xlfn.XLOOKUP(D48,'Lote Global '!$D$12:$D$106,'Lote Global '!$B$12:$B$106)</f>
        <v>115</v>
      </c>
      <c r="C48" s="27">
        <v>31001074</v>
      </c>
      <c r="D48" s="28" t="s">
        <v>158</v>
      </c>
      <c r="E48" s="29" t="s">
        <v>120</v>
      </c>
      <c r="F48" s="30" t="s">
        <v>112</v>
      </c>
      <c r="G48" s="27" t="s">
        <v>138</v>
      </c>
      <c r="H48" s="31">
        <v>6887.6885999999995</v>
      </c>
      <c r="I48" s="31">
        <f t="shared" si="0"/>
        <v>7576.4574599999996</v>
      </c>
      <c r="J48" s="33" t="str">
        <f>_xlfn.XLOOKUP(B48,'Lote Global '!$B$12:$B$106,'Lote Global '!$J$12:$J$106)</f>
        <v>Sem Migração</v>
      </c>
      <c r="K48" s="30">
        <v>2</v>
      </c>
      <c r="L48" s="31" cm="1">
        <f t="array" ref="L48">_xlfn.IFS(I48&lt;1000,6,I48&lt;3000,8,I48&gt;3000,10)</f>
        <v>10</v>
      </c>
      <c r="T48" s="10"/>
      <c r="U48" s="11"/>
      <c r="W48" s="19" t="s">
        <v>4</v>
      </c>
      <c r="X48" s="19" t="s">
        <v>4</v>
      </c>
      <c r="Y48" s="13" t="s">
        <v>4</v>
      </c>
      <c r="Z48" s="23" t="s">
        <v>8</v>
      </c>
      <c r="AA48" s="16" t="s">
        <v>77</v>
      </c>
      <c r="AB48" s="16" t="s">
        <v>77</v>
      </c>
      <c r="AC48" s="16" t="s">
        <v>77</v>
      </c>
      <c r="AD48" s="16" t="s">
        <v>77</v>
      </c>
      <c r="AE48" s="16" t="s">
        <v>77</v>
      </c>
      <c r="AF48" s="16" t="s">
        <v>77</v>
      </c>
      <c r="AG48" s="16" t="s">
        <v>77</v>
      </c>
      <c r="AH48" s="16" t="s">
        <v>77</v>
      </c>
      <c r="AI48" s="16" t="s">
        <v>77</v>
      </c>
      <c r="AJ48" s="16" t="s">
        <v>77</v>
      </c>
      <c r="AK48" s="21" t="s">
        <v>17</v>
      </c>
      <c r="AL48" s="7"/>
      <c r="AX48" s="7"/>
      <c r="BJ48" s="72"/>
    </row>
    <row r="49" spans="2:62">
      <c r="B49" s="27">
        <f>_xlfn.XLOOKUP(D49,'Lote Global '!$D$12:$D$106,'Lote Global '!$B$12:$B$106)</f>
        <v>110</v>
      </c>
      <c r="C49" s="27">
        <v>31010596</v>
      </c>
      <c r="D49" s="28" t="s">
        <v>159</v>
      </c>
      <c r="E49" s="29" t="s">
        <v>115</v>
      </c>
      <c r="F49" s="30" t="s">
        <v>112</v>
      </c>
      <c r="G49" s="27" t="s">
        <v>49</v>
      </c>
      <c r="H49" s="31">
        <v>4059.45</v>
      </c>
      <c r="I49" s="31">
        <f t="shared" si="0"/>
        <v>4465.3949999999995</v>
      </c>
      <c r="J49" s="33" t="str">
        <f>_xlfn.XLOOKUP(B49,'Lote Global '!$B$12:$B$106,'Lote Global '!$J$12:$J$106)</f>
        <v>Sem Migração</v>
      </c>
      <c r="K49" s="30">
        <v>2</v>
      </c>
      <c r="L49" s="31" cm="1">
        <f t="array" ref="L49">_xlfn.IFS(I49&lt;1000,6,I49&lt;3000,8,I49&gt;3000,10)</f>
        <v>10</v>
      </c>
      <c r="T49" s="10"/>
      <c r="U49" s="11"/>
      <c r="Y49" s="19" t="s">
        <v>4</v>
      </c>
      <c r="Z49" s="141" t="s">
        <v>4</v>
      </c>
      <c r="AA49" s="13" t="s">
        <v>4</v>
      </c>
      <c r="AB49" s="20" t="s">
        <v>8</v>
      </c>
      <c r="AC49" s="16" t="s">
        <v>79</v>
      </c>
      <c r="AD49" s="16" t="s">
        <v>79</v>
      </c>
      <c r="AE49" s="16" t="s">
        <v>79</v>
      </c>
      <c r="AF49" s="16" t="s">
        <v>79</v>
      </c>
      <c r="AG49" s="16" t="s">
        <v>79</v>
      </c>
      <c r="AH49" s="16" t="s">
        <v>79</v>
      </c>
      <c r="AI49" s="16" t="s">
        <v>79</v>
      </c>
      <c r="AJ49" s="16" t="s">
        <v>79</v>
      </c>
      <c r="AK49" s="16" t="s">
        <v>79</v>
      </c>
      <c r="AL49" s="16" t="s">
        <v>79</v>
      </c>
      <c r="AM49" s="142" t="s">
        <v>17</v>
      </c>
      <c r="AX49" s="7"/>
      <c r="BJ49" s="72"/>
    </row>
    <row r="50" spans="2:62">
      <c r="B50" s="27">
        <f>_xlfn.XLOOKUP(D50,'Lote Global '!$D$12:$D$106,'Lote Global '!$B$12:$B$106)</f>
        <v>10</v>
      </c>
      <c r="C50" s="27">
        <v>31010430</v>
      </c>
      <c r="D50" s="28" t="s">
        <v>160</v>
      </c>
      <c r="E50" s="29" t="s">
        <v>117</v>
      </c>
      <c r="F50" s="30" t="s">
        <v>112</v>
      </c>
      <c r="G50" s="27" t="s">
        <v>52</v>
      </c>
      <c r="H50" s="31">
        <v>1945.27</v>
      </c>
      <c r="I50" s="31">
        <f t="shared" si="0"/>
        <v>2139.797</v>
      </c>
      <c r="J50" s="33" t="str">
        <f>_xlfn.XLOOKUP(B50,'Lote Global '!$B$12:$B$106,'Lote Global '!$J$12:$J$106)</f>
        <v>Sem Migração</v>
      </c>
      <c r="K50" s="30">
        <v>2</v>
      </c>
      <c r="L50" s="31" cm="1">
        <f t="array" ref="L50">_xlfn.IFS(I50&lt;1000,6,I50&lt;3000,8,I50&gt;3000,10)</f>
        <v>8</v>
      </c>
      <c r="T50" s="10"/>
      <c r="W50" s="19" t="s">
        <v>4</v>
      </c>
      <c r="X50" s="19" t="s">
        <v>4</v>
      </c>
      <c r="Y50" s="13" t="s">
        <v>4</v>
      </c>
      <c r="Z50" s="23" t="s">
        <v>8</v>
      </c>
      <c r="AA50" s="16" t="s">
        <v>81</v>
      </c>
      <c r="AB50" s="16" t="s">
        <v>81</v>
      </c>
      <c r="AC50" s="16" t="s">
        <v>81</v>
      </c>
      <c r="AD50" s="16" t="s">
        <v>81</v>
      </c>
      <c r="AE50" s="16" t="s">
        <v>81</v>
      </c>
      <c r="AF50" s="16" t="s">
        <v>81</v>
      </c>
      <c r="AG50" s="16" t="s">
        <v>81</v>
      </c>
      <c r="AH50" s="16" t="s">
        <v>81</v>
      </c>
      <c r="AI50" s="21" t="s">
        <v>17</v>
      </c>
      <c r="AL50" s="7"/>
      <c r="AX50" s="7"/>
      <c r="BJ50" s="72"/>
    </row>
    <row r="51" spans="2:62">
      <c r="B51" s="27">
        <f>_xlfn.XLOOKUP(D51,'Lote Global '!$D$12:$D$106,'Lote Global '!$B$12:$B$106)</f>
        <v>109</v>
      </c>
      <c r="C51" s="42">
        <v>31010421</v>
      </c>
      <c r="D51" s="43" t="s">
        <v>161</v>
      </c>
      <c r="E51" s="47" t="s">
        <v>117</v>
      </c>
      <c r="F51" s="44" t="s">
        <v>112</v>
      </c>
      <c r="G51" s="27" t="s">
        <v>52</v>
      </c>
      <c r="H51" s="31">
        <v>2168.7600000000002</v>
      </c>
      <c r="I51" s="31">
        <f t="shared" si="0"/>
        <v>2385.6360000000004</v>
      </c>
      <c r="J51" s="45" t="str">
        <f>_xlfn.XLOOKUP(B51,'Lote Global '!$B$12:$B$106,'Lote Global '!$J$12:$J$106)</f>
        <v>Sem Migração</v>
      </c>
      <c r="K51" s="44">
        <v>2</v>
      </c>
      <c r="L51" s="31" cm="1">
        <f t="array" ref="L51">_xlfn.IFS(I51&lt;1000,6,I51&lt;3000,8,I51&gt;3000,10)</f>
        <v>8</v>
      </c>
      <c r="T51" s="10"/>
      <c r="U51" s="11"/>
      <c r="Y51" s="19" t="s">
        <v>4</v>
      </c>
      <c r="Z51" s="141" t="s">
        <v>4</v>
      </c>
      <c r="AA51" s="13" t="s">
        <v>4</v>
      </c>
      <c r="AB51" s="20" t="s">
        <v>8</v>
      </c>
      <c r="AC51" s="16" t="s">
        <v>84</v>
      </c>
      <c r="AD51" s="16" t="s">
        <v>84</v>
      </c>
      <c r="AE51" s="16" t="s">
        <v>84</v>
      </c>
      <c r="AF51" s="16" t="s">
        <v>84</v>
      </c>
      <c r="AG51" s="16" t="s">
        <v>84</v>
      </c>
      <c r="AH51" s="16" t="s">
        <v>84</v>
      </c>
      <c r="AI51" s="16" t="s">
        <v>84</v>
      </c>
      <c r="AJ51" s="16" t="s">
        <v>84</v>
      </c>
      <c r="AK51" s="21" t="s">
        <v>17</v>
      </c>
      <c r="AL51" s="7"/>
      <c r="AX51" s="7"/>
      <c r="BJ51" s="72"/>
    </row>
    <row r="52" spans="2:62" ht="12.6" thickBot="1">
      <c r="B52" s="42">
        <f>_xlfn.XLOOKUP(D52,'Lote Global '!$D$12:$D$106,'Lote Global '!$B$12:$B$106)</f>
        <v>120</v>
      </c>
      <c r="C52" s="38">
        <v>31011053</v>
      </c>
      <c r="D52" s="39" t="s">
        <v>162</v>
      </c>
      <c r="E52" s="46" t="s">
        <v>163</v>
      </c>
      <c r="F52" s="40" t="s">
        <v>112</v>
      </c>
      <c r="G52" s="42" t="s">
        <v>52</v>
      </c>
      <c r="H52" s="57">
        <v>4106</v>
      </c>
      <c r="I52" s="57">
        <f t="shared" si="0"/>
        <v>4516.6000000000004</v>
      </c>
      <c r="J52" s="41" t="str">
        <f>_xlfn.XLOOKUP(B52,'Lote Global '!$B$12:$B$106,'Lote Global '!$J$12:$J$106)</f>
        <v>Sem Migração</v>
      </c>
      <c r="K52" s="40">
        <v>2</v>
      </c>
      <c r="L52" s="57" cm="1">
        <f t="array" ref="L52">_xlfn.IFS(I52&lt;1000,6,I52&lt;3000,8,I52&gt;3000,10)</f>
        <v>10</v>
      </c>
      <c r="O52" s="102"/>
      <c r="P52" s="102"/>
      <c r="Q52" s="102"/>
      <c r="R52" s="102"/>
      <c r="S52" s="102"/>
      <c r="T52" s="103"/>
      <c r="U52" s="104"/>
      <c r="V52" s="102"/>
      <c r="W52" s="105" t="s">
        <v>4</v>
      </c>
      <c r="X52" s="105" t="s">
        <v>4</v>
      </c>
      <c r="Y52" s="106" t="s">
        <v>4</v>
      </c>
      <c r="Z52" s="143" t="s">
        <v>8</v>
      </c>
      <c r="AA52" s="107" t="s">
        <v>87</v>
      </c>
      <c r="AB52" s="107" t="s">
        <v>87</v>
      </c>
      <c r="AC52" s="107" t="s">
        <v>87</v>
      </c>
      <c r="AD52" s="107" t="s">
        <v>87</v>
      </c>
      <c r="AE52" s="107" t="s">
        <v>87</v>
      </c>
      <c r="AF52" s="107" t="s">
        <v>87</v>
      </c>
      <c r="AG52" s="107" t="s">
        <v>87</v>
      </c>
      <c r="AH52" s="107" t="s">
        <v>87</v>
      </c>
      <c r="AI52" s="107" t="s">
        <v>87</v>
      </c>
      <c r="AJ52" s="107" t="s">
        <v>87</v>
      </c>
      <c r="AK52" s="108" t="s">
        <v>17</v>
      </c>
      <c r="AL52" s="109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9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10"/>
    </row>
    <row r="53" spans="2:62" ht="12.6" thickTop="1">
      <c r="B53" s="75">
        <f>_xlfn.XLOOKUP(D53,'Lote Global '!$D$12:$D$106,'Lote Global '!$B$12:$B$106)</f>
        <v>59</v>
      </c>
      <c r="C53" s="27">
        <v>31010952</v>
      </c>
      <c r="D53" s="28" t="s">
        <v>164</v>
      </c>
      <c r="E53" s="29" t="s">
        <v>165</v>
      </c>
      <c r="F53" s="30" t="s">
        <v>112</v>
      </c>
      <c r="G53" s="75" t="s">
        <v>49</v>
      </c>
      <c r="H53" s="58">
        <v>1490.5700000000002</v>
      </c>
      <c r="I53" s="58">
        <f t="shared" si="0"/>
        <v>1639.6270000000002</v>
      </c>
      <c r="J53" s="33" t="str">
        <f>_xlfn.XLOOKUP(B53,'Lote Global '!$B$12:$B$106,'Lote Global '!$J$12:$J$106)</f>
        <v>Sem Migração</v>
      </c>
      <c r="K53" s="30">
        <v>3</v>
      </c>
      <c r="L53" s="58" cm="1">
        <f t="array" ref="L53">_xlfn.IFS(I53&lt;1000,6,I53&lt;3000,8,I53&gt;3000,10)</f>
        <v>8</v>
      </c>
      <c r="T53" s="10"/>
      <c r="U53" s="11"/>
      <c r="Z53" s="7"/>
      <c r="AD53" s="13" t="s">
        <v>4</v>
      </c>
      <c r="AE53" s="13" t="s">
        <v>4</v>
      </c>
      <c r="AF53" s="13" t="s">
        <v>4</v>
      </c>
      <c r="AG53" s="14" t="s">
        <v>8</v>
      </c>
      <c r="AH53" s="16" t="s">
        <v>39</v>
      </c>
      <c r="AI53" s="22" t="s">
        <v>39</v>
      </c>
      <c r="AJ53" s="16" t="s">
        <v>39</v>
      </c>
      <c r="AK53" s="98" t="s">
        <v>39</v>
      </c>
      <c r="AL53" s="98" t="s">
        <v>39</v>
      </c>
      <c r="AM53" s="112" t="s">
        <v>39</v>
      </c>
      <c r="AN53" s="98" t="s">
        <v>39</v>
      </c>
      <c r="AO53" s="98" t="s">
        <v>39</v>
      </c>
      <c r="AP53" s="99" t="s">
        <v>17</v>
      </c>
      <c r="AQ53" s="94"/>
      <c r="AX53" s="7"/>
      <c r="BJ53" s="72"/>
    </row>
    <row r="54" spans="2:62">
      <c r="B54" s="27">
        <f>_xlfn.XLOOKUP(D54,'Lote Global '!$D$12:$D$106,'Lote Global '!$B$12:$B$106)</f>
        <v>18</v>
      </c>
      <c r="C54" s="27">
        <v>31007706</v>
      </c>
      <c r="D54" s="28" t="s">
        <v>166</v>
      </c>
      <c r="E54" s="34" t="s">
        <v>167</v>
      </c>
      <c r="F54" s="30" t="s">
        <v>112</v>
      </c>
      <c r="G54" s="27" t="s">
        <v>49</v>
      </c>
      <c r="H54" s="31">
        <v>1984.9999999999998</v>
      </c>
      <c r="I54" s="31">
        <f t="shared" si="0"/>
        <v>2183.5</v>
      </c>
      <c r="J54" s="33" t="str">
        <f>_xlfn.XLOOKUP(B54,'Lote Global '!$B$12:$B$106,'Lote Global '!$J$12:$J$106)</f>
        <v>Sem Migração</v>
      </c>
      <c r="K54" s="30">
        <v>3</v>
      </c>
      <c r="L54" s="31" cm="1">
        <f t="array" ref="L54">_xlfn.IFS(I54&lt;1000,6,I54&lt;3000,8,I54&gt;3000,10)</f>
        <v>8</v>
      </c>
      <c r="T54" s="10"/>
      <c r="U54" s="11"/>
      <c r="AA54" s="8"/>
      <c r="AD54" s="13" t="s">
        <v>4</v>
      </c>
      <c r="AE54" s="13" t="s">
        <v>4</v>
      </c>
      <c r="AF54" s="13" t="s">
        <v>4</v>
      </c>
      <c r="AG54" s="14" t="s">
        <v>8</v>
      </c>
      <c r="AH54" s="16" t="s">
        <v>42</v>
      </c>
      <c r="AI54" s="16" t="s">
        <v>42</v>
      </c>
      <c r="AJ54" s="16" t="s">
        <v>42</v>
      </c>
      <c r="AK54" s="16" t="s">
        <v>42</v>
      </c>
      <c r="AL54" s="22" t="s">
        <v>42</v>
      </c>
      <c r="AM54" s="56" t="s">
        <v>42</v>
      </c>
      <c r="AN54" s="16" t="s">
        <v>42</v>
      </c>
      <c r="AO54" s="16" t="s">
        <v>42</v>
      </c>
      <c r="AP54" s="18" t="s">
        <v>17</v>
      </c>
      <c r="AX54" s="7"/>
      <c r="BJ54" s="72"/>
    </row>
    <row r="55" spans="2:62">
      <c r="B55" s="27">
        <f>_xlfn.XLOOKUP(D55,'Lote Global '!$D$12:$D$106,'Lote Global '!$B$12:$B$106)</f>
        <v>117</v>
      </c>
      <c r="C55" s="27">
        <v>31010511</v>
      </c>
      <c r="D55" s="28" t="s">
        <v>168</v>
      </c>
      <c r="E55" s="29" t="s">
        <v>169</v>
      </c>
      <c r="F55" s="30" t="s">
        <v>112</v>
      </c>
      <c r="G55" s="27" t="s">
        <v>52</v>
      </c>
      <c r="H55" s="31">
        <v>2650.77</v>
      </c>
      <c r="I55" s="31">
        <f t="shared" si="0"/>
        <v>2915.8469999999998</v>
      </c>
      <c r="J55" s="33" t="str">
        <f>_xlfn.XLOOKUP(B55,'Lote Global '!$B$12:$B$106,'Lote Global '!$J$12:$J$106)</f>
        <v>Sem Migração</v>
      </c>
      <c r="K55" s="30">
        <v>3</v>
      </c>
      <c r="L55" s="31" cm="1">
        <f t="array" ref="L55">_xlfn.IFS(I55&lt;1000,6,I55&lt;3000,8,I55&gt;3000,10)</f>
        <v>8</v>
      </c>
      <c r="T55" s="10"/>
      <c r="U55" s="11"/>
      <c r="Z55" s="7"/>
      <c r="AD55" s="13" t="s">
        <v>4</v>
      </c>
      <c r="AE55" s="13" t="s">
        <v>4</v>
      </c>
      <c r="AF55" s="13" t="s">
        <v>4</v>
      </c>
      <c r="AG55" s="14" t="s">
        <v>8</v>
      </c>
      <c r="AH55" s="16" t="s">
        <v>45</v>
      </c>
      <c r="AI55" s="16" t="s">
        <v>45</v>
      </c>
      <c r="AJ55" s="16" t="s">
        <v>45</v>
      </c>
      <c r="AK55" s="22" t="s">
        <v>45</v>
      </c>
      <c r="AL55" s="16" t="s">
        <v>45</v>
      </c>
      <c r="AM55" s="56" t="s">
        <v>45</v>
      </c>
      <c r="AN55" s="16" t="s">
        <v>45</v>
      </c>
      <c r="AO55" s="16" t="s">
        <v>45</v>
      </c>
      <c r="AP55" s="18" t="s">
        <v>17</v>
      </c>
      <c r="AX55" s="7"/>
      <c r="BJ55" s="72"/>
    </row>
    <row r="56" spans="2:62">
      <c r="B56" s="27">
        <f>_xlfn.XLOOKUP(D56,'Lote Global '!$D$12:$D$106,'Lote Global '!$B$12:$B$106)</f>
        <v>8</v>
      </c>
      <c r="C56" s="27">
        <v>31008338</v>
      </c>
      <c r="D56" s="28" t="s">
        <v>170</v>
      </c>
      <c r="E56" s="29" t="s">
        <v>171</v>
      </c>
      <c r="F56" s="30" t="s">
        <v>112</v>
      </c>
      <c r="G56" s="27" t="s">
        <v>41</v>
      </c>
      <c r="H56" s="31">
        <v>4738.6900000000005</v>
      </c>
      <c r="I56" s="31">
        <f t="shared" si="0"/>
        <v>5212.5590000000002</v>
      </c>
      <c r="J56" s="33" t="str">
        <f>_xlfn.XLOOKUP(B56,'Lote Global '!$B$12:$B$106,'Lote Global '!$J$12:$J$106)</f>
        <v>Sem Migração</v>
      </c>
      <c r="K56" s="30">
        <v>3</v>
      </c>
      <c r="L56" s="31" cm="1">
        <f t="array" ref="L56">_xlfn.IFS(I56&lt;1000,6,I56&lt;3000,8,I56&gt;3000,10)</f>
        <v>10</v>
      </c>
      <c r="T56" s="10"/>
      <c r="U56" s="11"/>
      <c r="Z56" s="7"/>
      <c r="AG56" s="13" t="s">
        <v>4</v>
      </c>
      <c r="AH56" s="13" t="s">
        <v>4</v>
      </c>
      <c r="AI56" s="13" t="s">
        <v>4</v>
      </c>
      <c r="AJ56" s="14" t="s">
        <v>8</v>
      </c>
      <c r="AK56" s="22" t="s">
        <v>47</v>
      </c>
      <c r="AL56" s="22" t="s">
        <v>47</v>
      </c>
      <c r="AM56" s="25" t="s">
        <v>47</v>
      </c>
      <c r="AN56" s="22" t="s">
        <v>47</v>
      </c>
      <c r="AO56" s="22" t="s">
        <v>47</v>
      </c>
      <c r="AP56" s="22" t="s">
        <v>47</v>
      </c>
      <c r="AQ56" s="22" t="s">
        <v>47</v>
      </c>
      <c r="AR56" s="22" t="s">
        <v>47</v>
      </c>
      <c r="AS56" s="22" t="s">
        <v>47</v>
      </c>
      <c r="AT56" s="22" t="s">
        <v>47</v>
      </c>
      <c r="AU56" s="18" t="s">
        <v>17</v>
      </c>
      <c r="AY56" s="8"/>
      <c r="BJ56" s="72"/>
    </row>
    <row r="57" spans="2:62">
      <c r="B57" s="27">
        <f>_xlfn.XLOOKUP(D57,'Lote Global '!$D$12:$D$106,'Lote Global '!$B$12:$B$106)</f>
        <v>114</v>
      </c>
      <c r="C57" s="27">
        <v>31009890</v>
      </c>
      <c r="D57" s="28" t="s">
        <v>172</v>
      </c>
      <c r="E57" s="29" t="s">
        <v>173</v>
      </c>
      <c r="F57" s="30" t="s">
        <v>112</v>
      </c>
      <c r="G57" s="27" t="s">
        <v>113</v>
      </c>
      <c r="H57" s="31">
        <v>2010.7399999999998</v>
      </c>
      <c r="I57" s="31">
        <f t="shared" si="0"/>
        <v>2211.8139999999999</v>
      </c>
      <c r="J57" s="33" t="str">
        <f>_xlfn.XLOOKUP(B57,'Lote Global '!$B$12:$B$106,'Lote Global '!$J$12:$J$106)</f>
        <v>Sem Migração</v>
      </c>
      <c r="K57" s="30">
        <v>3</v>
      </c>
      <c r="L57" s="31" cm="1">
        <f t="array" ref="L57">_xlfn.IFS(I57&lt;1000,6,I57&lt;3000,8,I57&gt;3000,10)</f>
        <v>8</v>
      </c>
      <c r="T57" s="10"/>
      <c r="U57" s="11"/>
      <c r="Z57" s="7"/>
      <c r="AE57" s="13" t="s">
        <v>4</v>
      </c>
      <c r="AF57" s="13" t="s">
        <v>4</v>
      </c>
      <c r="AG57" s="13" t="s">
        <v>4</v>
      </c>
      <c r="AH57" s="14" t="s">
        <v>8</v>
      </c>
      <c r="AI57" s="16" t="s">
        <v>50</v>
      </c>
      <c r="AJ57" s="16" t="s">
        <v>50</v>
      </c>
      <c r="AK57" s="16" t="s">
        <v>50</v>
      </c>
      <c r="AL57" s="16" t="s">
        <v>50</v>
      </c>
      <c r="AM57" s="56" t="s">
        <v>50</v>
      </c>
      <c r="AN57" s="16" t="s">
        <v>50</v>
      </c>
      <c r="AO57" s="16" t="s">
        <v>50</v>
      </c>
      <c r="AP57" s="16" t="s">
        <v>50</v>
      </c>
      <c r="AQ57" s="18" t="s">
        <v>17</v>
      </c>
      <c r="AX57" s="7"/>
      <c r="BJ57" s="72"/>
    </row>
    <row r="58" spans="2:62">
      <c r="B58" s="27">
        <f>_xlfn.XLOOKUP(D58,'Lote Global '!$D$12:$D$106,'Lote Global '!$B$12:$B$106)</f>
        <v>113</v>
      </c>
      <c r="C58" s="27">
        <v>31239381</v>
      </c>
      <c r="D58" s="28" t="s">
        <v>174</v>
      </c>
      <c r="E58" s="29" t="s">
        <v>175</v>
      </c>
      <c r="F58" s="30" t="s">
        <v>112</v>
      </c>
      <c r="G58" s="27" t="s">
        <v>52</v>
      </c>
      <c r="H58" s="31">
        <v>2287</v>
      </c>
      <c r="I58" s="31">
        <f t="shared" si="0"/>
        <v>2515.6999999999998</v>
      </c>
      <c r="J58" s="33" t="str">
        <f>_xlfn.XLOOKUP(B58,'Lote Global '!$B$12:$B$106,'Lote Global '!$J$12:$J$106)</f>
        <v>Sem Migração</v>
      </c>
      <c r="K58" s="30">
        <v>3</v>
      </c>
      <c r="L58" s="31" cm="1">
        <f t="array" ref="L58">_xlfn.IFS(I58&lt;1000,6,I58&lt;3000,8,I58&gt;3000,10)</f>
        <v>8</v>
      </c>
      <c r="T58" s="10"/>
      <c r="U58" s="11"/>
      <c r="Z58" s="7"/>
      <c r="AE58" s="13" t="s">
        <v>4</v>
      </c>
      <c r="AF58" s="13" t="s">
        <v>4</v>
      </c>
      <c r="AG58" s="13" t="s">
        <v>4</v>
      </c>
      <c r="AH58" s="14" t="s">
        <v>8</v>
      </c>
      <c r="AI58" s="22" t="s">
        <v>53</v>
      </c>
      <c r="AJ58" s="22" t="s">
        <v>53</v>
      </c>
      <c r="AK58" s="22" t="s">
        <v>53</v>
      </c>
      <c r="AL58" s="22" t="s">
        <v>53</v>
      </c>
      <c r="AM58" s="25" t="s">
        <v>53</v>
      </c>
      <c r="AN58" s="22" t="s">
        <v>53</v>
      </c>
      <c r="AO58" s="22" t="s">
        <v>53</v>
      </c>
      <c r="AP58" s="22" t="s">
        <v>53</v>
      </c>
      <c r="AQ58" s="18" t="s">
        <v>17</v>
      </c>
      <c r="AX58" s="7"/>
      <c r="BJ58" s="72"/>
    </row>
    <row r="59" spans="2:62">
      <c r="B59" s="27">
        <f>_xlfn.XLOOKUP(D59,'Lote Global '!$D$12:$D$106,'Lote Global '!$B$12:$B$106)</f>
        <v>55</v>
      </c>
      <c r="C59" s="27">
        <v>31009181</v>
      </c>
      <c r="D59" s="28" t="s">
        <v>176</v>
      </c>
      <c r="E59" s="29" t="s">
        <v>177</v>
      </c>
      <c r="F59" s="30" t="s">
        <v>112</v>
      </c>
      <c r="G59" s="27" t="s">
        <v>49</v>
      </c>
      <c r="H59" s="31">
        <v>2817.45</v>
      </c>
      <c r="I59" s="31">
        <f t="shared" si="0"/>
        <v>3099.1949999999997</v>
      </c>
      <c r="J59" s="33" t="str">
        <f>_xlfn.XLOOKUP(B59,'Lote Global '!$B$12:$B$106,'Lote Global '!$J$12:$J$106)</f>
        <v>Sem Migração</v>
      </c>
      <c r="K59" s="30">
        <v>3</v>
      </c>
      <c r="L59" s="31" cm="1">
        <f t="array" ref="L59">_xlfn.IFS(I59&lt;1000,6,I59&lt;3000,8,I59&gt;3000,10)</f>
        <v>10</v>
      </c>
      <c r="T59" s="10"/>
      <c r="U59" s="11"/>
      <c r="Z59" s="7"/>
      <c r="AE59" s="13" t="s">
        <v>4</v>
      </c>
      <c r="AF59" s="13" t="s">
        <v>4</v>
      </c>
      <c r="AG59" s="13" t="s">
        <v>4</v>
      </c>
      <c r="AH59" s="14" t="s">
        <v>8</v>
      </c>
      <c r="AI59" s="22" t="s">
        <v>55</v>
      </c>
      <c r="AJ59" s="22" t="s">
        <v>55</v>
      </c>
      <c r="AK59" s="22" t="s">
        <v>55</v>
      </c>
      <c r="AL59" s="22" t="s">
        <v>55</v>
      </c>
      <c r="AM59" s="25" t="s">
        <v>55</v>
      </c>
      <c r="AN59" s="22" t="s">
        <v>55</v>
      </c>
      <c r="AO59" s="22" t="s">
        <v>55</v>
      </c>
      <c r="AP59" s="22" t="s">
        <v>55</v>
      </c>
      <c r="AQ59" s="22" t="s">
        <v>55</v>
      </c>
      <c r="AR59" s="22" t="s">
        <v>55</v>
      </c>
      <c r="AS59" s="18" t="s">
        <v>17</v>
      </c>
      <c r="AX59" s="7"/>
      <c r="BJ59" s="72"/>
    </row>
    <row r="60" spans="2:62">
      <c r="B60" s="27">
        <f>_xlfn.XLOOKUP(D60,'Lote Global '!$D$12:$D$106,'Lote Global '!$B$12:$B$106)</f>
        <v>11</v>
      </c>
      <c r="C60" s="27">
        <v>31008192</v>
      </c>
      <c r="D60" s="28" t="s">
        <v>178</v>
      </c>
      <c r="E60" s="29" t="s">
        <v>179</v>
      </c>
      <c r="F60" s="30" t="s">
        <v>112</v>
      </c>
      <c r="G60" s="27" t="s">
        <v>41</v>
      </c>
      <c r="H60" s="31">
        <v>2842.6</v>
      </c>
      <c r="I60" s="31">
        <f t="shared" si="0"/>
        <v>3126.8599999999997</v>
      </c>
      <c r="J60" s="33" t="str">
        <f>_xlfn.XLOOKUP(B60,'Lote Global '!$B$12:$B$106,'Lote Global '!$J$12:$J$106)</f>
        <v>Sem Migração</v>
      </c>
      <c r="K60" s="30">
        <v>3</v>
      </c>
      <c r="L60" s="31" cm="1">
        <f t="array" ref="L60">_xlfn.IFS(I60&lt;1000,6,I60&lt;3000,8,I60&gt;3000,10)</f>
        <v>10</v>
      </c>
      <c r="T60" s="10"/>
      <c r="U60" s="11"/>
      <c r="Z60" s="7"/>
      <c r="AF60" s="13" t="s">
        <v>4</v>
      </c>
      <c r="AG60" s="13" t="s">
        <v>4</v>
      </c>
      <c r="AH60" s="13" t="s">
        <v>4</v>
      </c>
      <c r="AI60" s="14" t="s">
        <v>8</v>
      </c>
      <c r="AJ60" s="16" t="s">
        <v>57</v>
      </c>
      <c r="AK60" s="16" t="s">
        <v>57</v>
      </c>
      <c r="AL60" s="16" t="s">
        <v>57</v>
      </c>
      <c r="AM60" s="25" t="s">
        <v>57</v>
      </c>
      <c r="AN60" s="16" t="s">
        <v>57</v>
      </c>
      <c r="AO60" s="16" t="s">
        <v>57</v>
      </c>
      <c r="AP60" s="16" t="s">
        <v>57</v>
      </c>
      <c r="AQ60" s="16" t="s">
        <v>57</v>
      </c>
      <c r="AR60" s="16" t="s">
        <v>57</v>
      </c>
      <c r="AS60" s="16" t="s">
        <v>57</v>
      </c>
      <c r="AT60" s="18" t="s">
        <v>17</v>
      </c>
      <c r="AX60" s="7"/>
      <c r="BJ60" s="72"/>
    </row>
    <row r="61" spans="2:62">
      <c r="B61" s="27">
        <f>_xlfn.XLOOKUP(D61,'Lote Global '!$D$12:$D$106,'Lote Global '!$B$12:$B$106)</f>
        <v>5</v>
      </c>
      <c r="C61" s="27">
        <v>31008141</v>
      </c>
      <c r="D61" s="28" t="s">
        <v>180</v>
      </c>
      <c r="E61" s="29" t="s">
        <v>179</v>
      </c>
      <c r="F61" s="30" t="s">
        <v>112</v>
      </c>
      <c r="G61" s="27" t="s">
        <v>52</v>
      </c>
      <c r="H61" s="31">
        <v>2232.79</v>
      </c>
      <c r="I61" s="31">
        <f t="shared" si="0"/>
        <v>2456.069</v>
      </c>
      <c r="J61" s="33" t="str">
        <f>_xlfn.XLOOKUP(B61,'Lote Global '!$B$12:$B$106,'Lote Global '!$J$12:$J$106)</f>
        <v>Sem Migração</v>
      </c>
      <c r="K61" s="30">
        <v>3</v>
      </c>
      <c r="L61" s="31" cm="1">
        <f t="array" ref="L61">_xlfn.IFS(I61&lt;1000,6,I61&lt;3000,8,I61&gt;3000,10)</f>
        <v>8</v>
      </c>
      <c r="T61" s="10"/>
      <c r="U61" s="11"/>
      <c r="Z61" s="7"/>
      <c r="AD61" s="13" t="s">
        <v>4</v>
      </c>
      <c r="AE61" s="13" t="s">
        <v>4</v>
      </c>
      <c r="AF61" s="13" t="s">
        <v>4</v>
      </c>
      <c r="AG61" s="14" t="s">
        <v>8</v>
      </c>
      <c r="AH61" s="16" t="s">
        <v>59</v>
      </c>
      <c r="AI61" s="16" t="s">
        <v>59</v>
      </c>
      <c r="AJ61" s="16" t="s">
        <v>59</v>
      </c>
      <c r="AK61" s="16" t="s">
        <v>59</v>
      </c>
      <c r="AL61" s="22" t="s">
        <v>59</v>
      </c>
      <c r="AM61" s="56" t="s">
        <v>59</v>
      </c>
      <c r="AN61" s="16" t="s">
        <v>59</v>
      </c>
      <c r="AO61" s="16" t="s">
        <v>59</v>
      </c>
      <c r="AP61" s="18" t="s">
        <v>17</v>
      </c>
      <c r="AX61" s="7"/>
      <c r="BJ61" s="72"/>
    </row>
    <row r="62" spans="2:62">
      <c r="B62" s="27">
        <f>_xlfn.XLOOKUP(D62,'Lote Global '!$D$12:$D$106,'Lote Global '!$B$12:$B$106)</f>
        <v>16</v>
      </c>
      <c r="C62" s="27">
        <v>31351075</v>
      </c>
      <c r="D62" s="28" t="s">
        <v>181</v>
      </c>
      <c r="E62" s="29" t="s">
        <v>179</v>
      </c>
      <c r="F62" s="30" t="s">
        <v>112</v>
      </c>
      <c r="G62" s="27" t="s">
        <v>52</v>
      </c>
      <c r="H62" s="31">
        <v>1130.53</v>
      </c>
      <c r="I62" s="31">
        <f t="shared" si="0"/>
        <v>1243.5830000000001</v>
      </c>
      <c r="J62" s="33" t="str">
        <f>_xlfn.XLOOKUP(B62,'Lote Global '!$B$12:$B$106,'Lote Global '!$J$12:$J$106)</f>
        <v>Sem Migração</v>
      </c>
      <c r="K62" s="30">
        <v>3</v>
      </c>
      <c r="L62" s="31" cm="1">
        <f t="array" ref="L62">_xlfn.IFS(I62&lt;1000,6,I62&lt;3000,8,I62&gt;3000,10)</f>
        <v>8</v>
      </c>
      <c r="T62" s="10"/>
      <c r="U62" s="11"/>
      <c r="Z62" s="7"/>
      <c r="AH62" s="13" t="s">
        <v>4</v>
      </c>
      <c r="AI62" s="13" t="s">
        <v>4</v>
      </c>
      <c r="AJ62" s="13" t="s">
        <v>4</v>
      </c>
      <c r="AK62" s="14" t="s">
        <v>8</v>
      </c>
      <c r="AL62" s="16" t="s">
        <v>61</v>
      </c>
      <c r="AM62" s="56" t="s">
        <v>61</v>
      </c>
      <c r="AN62" s="16" t="s">
        <v>61</v>
      </c>
      <c r="AO62" s="16" t="s">
        <v>61</v>
      </c>
      <c r="AP62" s="16" t="s">
        <v>61</v>
      </c>
      <c r="AQ62" s="16" t="s">
        <v>61</v>
      </c>
      <c r="AR62" s="16" t="s">
        <v>61</v>
      </c>
      <c r="AS62" s="16" t="s">
        <v>61</v>
      </c>
      <c r="AT62" s="18" t="s">
        <v>17</v>
      </c>
      <c r="AX62" s="7"/>
      <c r="BJ62" s="72"/>
    </row>
    <row r="63" spans="2:62">
      <c r="B63" s="27">
        <f>_xlfn.XLOOKUP(D63,'Lote Global '!$D$12:$D$106,'Lote Global '!$B$12:$B$106)</f>
        <v>45</v>
      </c>
      <c r="C63" s="27">
        <v>31009211</v>
      </c>
      <c r="D63" s="28" t="s">
        <v>182</v>
      </c>
      <c r="E63" s="29" t="s">
        <v>183</v>
      </c>
      <c r="F63" s="30" t="s">
        <v>112</v>
      </c>
      <c r="G63" s="27" t="s">
        <v>52</v>
      </c>
      <c r="H63" s="31">
        <v>4253.1794</v>
      </c>
      <c r="I63" s="31">
        <f t="shared" si="0"/>
        <v>4678.4973399999999</v>
      </c>
      <c r="J63" s="33" t="str">
        <f>_xlfn.XLOOKUP(B63,'Lote Global '!$B$12:$B$106,'Lote Global '!$J$12:$J$106)</f>
        <v>Sem Migração</v>
      </c>
      <c r="K63" s="30">
        <v>3</v>
      </c>
      <c r="L63" s="31" cm="1">
        <f t="array" ref="L63">_xlfn.IFS(I63&lt;1000,6,I63&lt;3000,8,I63&gt;3000,10)</f>
        <v>10</v>
      </c>
      <c r="T63" s="10"/>
      <c r="U63" s="11"/>
      <c r="Z63" s="7"/>
      <c r="AH63" s="13" t="s">
        <v>4</v>
      </c>
      <c r="AI63" s="13" t="s">
        <v>4</v>
      </c>
      <c r="AJ63" s="13" t="s">
        <v>4</v>
      </c>
      <c r="AK63" s="14" t="s">
        <v>8</v>
      </c>
      <c r="AL63" s="16" t="s">
        <v>63</v>
      </c>
      <c r="AM63" s="56" t="s">
        <v>63</v>
      </c>
      <c r="AN63" s="16" t="s">
        <v>63</v>
      </c>
      <c r="AO63" s="16" t="s">
        <v>63</v>
      </c>
      <c r="AP63" s="16" t="s">
        <v>63</v>
      </c>
      <c r="AQ63" s="16" t="s">
        <v>63</v>
      </c>
      <c r="AR63" s="16" t="s">
        <v>63</v>
      </c>
      <c r="AS63" s="16" t="s">
        <v>63</v>
      </c>
      <c r="AT63" s="16" t="s">
        <v>63</v>
      </c>
      <c r="AU63" s="16" t="s">
        <v>63</v>
      </c>
      <c r="AV63" s="18" t="s">
        <v>17</v>
      </c>
      <c r="AX63" s="7"/>
      <c r="BJ63" s="72"/>
    </row>
    <row r="64" spans="2:62">
      <c r="B64" s="27">
        <f>_xlfn.XLOOKUP(D64,'Lote Global '!$D$12:$D$106,'Lote Global '!$B$12:$B$106)</f>
        <v>50</v>
      </c>
      <c r="C64" s="27">
        <v>31034436</v>
      </c>
      <c r="D64" s="28" t="s">
        <v>184</v>
      </c>
      <c r="E64" s="29" t="s">
        <v>185</v>
      </c>
      <c r="F64" s="30" t="s">
        <v>112</v>
      </c>
      <c r="G64" s="27" t="s">
        <v>41</v>
      </c>
      <c r="H64" s="31">
        <v>2060.4</v>
      </c>
      <c r="I64" s="31">
        <f t="shared" si="0"/>
        <v>2266.44</v>
      </c>
      <c r="J64" s="33" t="str">
        <f>_xlfn.XLOOKUP(B64,'Lote Global '!$B$12:$B$106,'Lote Global '!$J$12:$J$106)</f>
        <v>Sem Migração</v>
      </c>
      <c r="K64" s="30">
        <v>3</v>
      </c>
      <c r="L64" s="31" cm="1">
        <f t="array" ref="L64">_xlfn.IFS(I64&lt;1000,6,I64&lt;3000,8,I64&gt;3000,10)</f>
        <v>8</v>
      </c>
      <c r="T64" s="10"/>
      <c r="U64" s="11"/>
      <c r="Z64" s="7"/>
      <c r="AE64" s="13" t="s">
        <v>4</v>
      </c>
      <c r="AF64" s="13" t="s">
        <v>4</v>
      </c>
      <c r="AG64" s="13" t="s">
        <v>4</v>
      </c>
      <c r="AH64" s="14" t="s">
        <v>8</v>
      </c>
      <c r="AI64" s="22" t="s">
        <v>66</v>
      </c>
      <c r="AJ64" s="22" t="s">
        <v>66</v>
      </c>
      <c r="AK64" s="22" t="s">
        <v>66</v>
      </c>
      <c r="AL64" s="22" t="s">
        <v>66</v>
      </c>
      <c r="AM64" s="25" t="s">
        <v>66</v>
      </c>
      <c r="AN64" s="22" t="s">
        <v>66</v>
      </c>
      <c r="AO64" s="22" t="s">
        <v>66</v>
      </c>
      <c r="AP64" s="22" t="s">
        <v>66</v>
      </c>
      <c r="AQ64" s="18" t="s">
        <v>17</v>
      </c>
      <c r="AX64" s="7"/>
      <c r="BJ64" s="72"/>
    </row>
    <row r="65" spans="2:62">
      <c r="B65" s="27">
        <f>_xlfn.XLOOKUP(D65,'Lote Global '!$D$12:$D$106,'Lote Global '!$B$12:$B$106)</f>
        <v>27</v>
      </c>
      <c r="C65" s="27">
        <v>31008737</v>
      </c>
      <c r="D65" s="28" t="s">
        <v>186</v>
      </c>
      <c r="E65" s="29" t="s">
        <v>187</v>
      </c>
      <c r="F65" s="30" t="s">
        <v>112</v>
      </c>
      <c r="G65" s="27" t="s">
        <v>49</v>
      </c>
      <c r="H65" s="31">
        <v>3304.4399999999996</v>
      </c>
      <c r="I65" s="31">
        <f t="shared" si="0"/>
        <v>3634.8839999999996</v>
      </c>
      <c r="J65" s="33" t="str">
        <f>_xlfn.XLOOKUP(B65,'Lote Global '!$B$12:$B$106,'Lote Global '!$J$12:$J$106)</f>
        <v>Sem Migração</v>
      </c>
      <c r="K65" s="30">
        <v>3</v>
      </c>
      <c r="L65" s="31" cm="1">
        <f t="array" ref="L65">_xlfn.IFS(I65&lt;1000,6,I65&lt;3000,8,I65&gt;3000,10)</f>
        <v>10</v>
      </c>
      <c r="T65" s="10"/>
      <c r="U65" s="11"/>
      <c r="Z65" s="7"/>
      <c r="AG65" s="13" t="s">
        <v>4</v>
      </c>
      <c r="AH65" s="13" t="s">
        <v>4</v>
      </c>
      <c r="AI65" s="13" t="s">
        <v>4</v>
      </c>
      <c r="AJ65" s="14" t="s">
        <v>8</v>
      </c>
      <c r="AK65" s="22" t="s">
        <v>69</v>
      </c>
      <c r="AL65" s="22" t="s">
        <v>69</v>
      </c>
      <c r="AM65" s="25" t="s">
        <v>69</v>
      </c>
      <c r="AN65" s="22" t="s">
        <v>69</v>
      </c>
      <c r="AO65" s="22" t="s">
        <v>69</v>
      </c>
      <c r="AP65" s="22" t="s">
        <v>69</v>
      </c>
      <c r="AQ65" s="22" t="s">
        <v>69</v>
      </c>
      <c r="AR65" s="22" t="s">
        <v>69</v>
      </c>
      <c r="AS65" s="22" t="s">
        <v>69</v>
      </c>
      <c r="AT65" s="22" t="s">
        <v>69</v>
      </c>
      <c r="AU65" s="18" t="s">
        <v>17</v>
      </c>
      <c r="AX65" s="7"/>
      <c r="BJ65" s="72"/>
    </row>
    <row r="66" spans="2:62">
      <c r="B66" s="27">
        <f>_xlfn.XLOOKUP(D66,'Lote Global '!$D$12:$D$106,'Lote Global '!$B$12:$B$106)</f>
        <v>51</v>
      </c>
      <c r="C66" s="27">
        <v>31008753</v>
      </c>
      <c r="D66" s="28" t="s">
        <v>188</v>
      </c>
      <c r="E66" s="29" t="s">
        <v>187</v>
      </c>
      <c r="F66" s="30" t="s">
        <v>112</v>
      </c>
      <c r="G66" s="27" t="s">
        <v>38</v>
      </c>
      <c r="H66" s="31">
        <v>2445.1799999999994</v>
      </c>
      <c r="I66" s="31">
        <f t="shared" si="0"/>
        <v>2689.6979999999994</v>
      </c>
      <c r="J66" s="33" t="str">
        <f>_xlfn.XLOOKUP(B66,'Lote Global '!$B$12:$B$106,'Lote Global '!$J$12:$J$106)</f>
        <v>Sem Migração</v>
      </c>
      <c r="K66" s="30">
        <v>3</v>
      </c>
      <c r="L66" s="31" cm="1">
        <f t="array" ref="L66">_xlfn.IFS(I66&lt;1000,6,I66&lt;3000,8,I66&gt;3000,10)</f>
        <v>8</v>
      </c>
      <c r="T66" s="10"/>
      <c r="U66" s="11"/>
      <c r="Z66" s="7"/>
      <c r="AG66" s="13" t="s">
        <v>4</v>
      </c>
      <c r="AH66" s="13" t="s">
        <v>4</v>
      </c>
      <c r="AI66" s="13" t="s">
        <v>4</v>
      </c>
      <c r="AJ66" s="14" t="s">
        <v>8</v>
      </c>
      <c r="AK66" s="16" t="s">
        <v>72</v>
      </c>
      <c r="AL66" s="16" t="s">
        <v>72</v>
      </c>
      <c r="AM66" s="56" t="s">
        <v>72</v>
      </c>
      <c r="AN66" s="16" t="s">
        <v>72</v>
      </c>
      <c r="AO66" s="16" t="s">
        <v>72</v>
      </c>
      <c r="AP66" s="16" t="s">
        <v>72</v>
      </c>
      <c r="AQ66" s="16" t="s">
        <v>72</v>
      </c>
      <c r="AR66" s="16" t="s">
        <v>72</v>
      </c>
      <c r="AS66" s="18" t="s">
        <v>17</v>
      </c>
      <c r="AX66" s="7"/>
      <c r="BJ66" s="72"/>
    </row>
    <row r="67" spans="2:62">
      <c r="B67" s="27">
        <f>_xlfn.XLOOKUP(D67,'Lote Global '!$D$12:$D$106,'Lote Global '!$B$12:$B$106)</f>
        <v>56</v>
      </c>
      <c r="C67" s="27">
        <v>31009407</v>
      </c>
      <c r="D67" s="28" t="s">
        <v>189</v>
      </c>
      <c r="E67" s="34" t="s">
        <v>190</v>
      </c>
      <c r="F67" s="30" t="s">
        <v>112</v>
      </c>
      <c r="G67" s="27" t="s">
        <v>41</v>
      </c>
      <c r="H67" s="31">
        <v>3188.9</v>
      </c>
      <c r="I67" s="31">
        <f t="shared" si="0"/>
        <v>3507.79</v>
      </c>
      <c r="J67" s="31" t="str">
        <f>_xlfn.XLOOKUP(B67,'Lote Global '!$B$12:$B$106,'Lote Global '!$J$12:$J$106)</f>
        <v>Sem Migração</v>
      </c>
      <c r="K67" s="30">
        <v>3</v>
      </c>
      <c r="L67" s="31" cm="1">
        <f t="array" ref="L67">_xlfn.IFS(I67&lt;1000,6,I67&lt;3000,8,I67&gt;3000,10)</f>
        <v>10</v>
      </c>
      <c r="T67" s="10"/>
      <c r="U67" s="11"/>
      <c r="Z67" s="7"/>
      <c r="AE67" s="13" t="s">
        <v>4</v>
      </c>
      <c r="AF67" s="13" t="s">
        <v>4</v>
      </c>
      <c r="AG67" s="13" t="s">
        <v>4</v>
      </c>
      <c r="AH67" s="14" t="s">
        <v>8</v>
      </c>
      <c r="AI67" s="16" t="s">
        <v>74</v>
      </c>
      <c r="AJ67" s="16" t="s">
        <v>74</v>
      </c>
      <c r="AK67" s="16" t="s">
        <v>74</v>
      </c>
      <c r="AL67" s="16" t="s">
        <v>74</v>
      </c>
      <c r="AM67" s="56" t="s">
        <v>74</v>
      </c>
      <c r="AN67" s="16" t="s">
        <v>74</v>
      </c>
      <c r="AO67" s="16" t="s">
        <v>74</v>
      </c>
      <c r="AP67" s="16" t="s">
        <v>74</v>
      </c>
      <c r="AQ67" s="16" t="s">
        <v>74</v>
      </c>
      <c r="AR67" s="16" t="s">
        <v>74</v>
      </c>
      <c r="AS67" s="18" t="s">
        <v>17</v>
      </c>
      <c r="AX67" s="7"/>
      <c r="BJ67" s="72"/>
    </row>
    <row r="68" spans="2:62">
      <c r="B68" s="27">
        <f>_xlfn.XLOOKUP(D68,'Lote Global '!$D$12:$D$106,'Lote Global '!$B$12:$B$106)</f>
        <v>28</v>
      </c>
      <c r="C68" s="27">
        <v>31212598</v>
      </c>
      <c r="D68" s="28" t="s">
        <v>191</v>
      </c>
      <c r="E68" s="29" t="s">
        <v>111</v>
      </c>
      <c r="F68" s="30" t="s">
        <v>112</v>
      </c>
      <c r="G68" s="27" t="s">
        <v>41</v>
      </c>
      <c r="H68" s="31">
        <v>2500</v>
      </c>
      <c r="I68" s="31">
        <f t="shared" si="0"/>
        <v>2750</v>
      </c>
      <c r="J68" s="31" t="str">
        <f>_xlfn.XLOOKUP(B68,'Lote Global '!$B$12:$B$106,'Lote Global '!$J$12:$J$106)</f>
        <v>Sem Migração</v>
      </c>
      <c r="K68" s="30">
        <v>3</v>
      </c>
      <c r="L68" s="31" cm="1">
        <f t="array" ref="L68">_xlfn.IFS(I68&lt;1000,6,I68&lt;3000,8,I68&gt;3000,10)</f>
        <v>8</v>
      </c>
      <c r="T68" s="10"/>
      <c r="U68" s="11"/>
      <c r="Z68" s="7"/>
      <c r="AG68" s="13" t="s">
        <v>4</v>
      </c>
      <c r="AH68" s="13" t="s">
        <v>4</v>
      </c>
      <c r="AI68" s="13" t="s">
        <v>4</v>
      </c>
      <c r="AJ68" s="14" t="s">
        <v>8</v>
      </c>
      <c r="AK68" s="16" t="s">
        <v>77</v>
      </c>
      <c r="AL68" s="16" t="s">
        <v>77</v>
      </c>
      <c r="AM68" s="56" t="s">
        <v>77</v>
      </c>
      <c r="AN68" s="16" t="s">
        <v>77</v>
      </c>
      <c r="AO68" s="16" t="s">
        <v>77</v>
      </c>
      <c r="AP68" s="16" t="s">
        <v>77</v>
      </c>
      <c r="AQ68" s="16" t="s">
        <v>77</v>
      </c>
      <c r="AR68" s="16" t="s">
        <v>77</v>
      </c>
      <c r="AS68" s="18" t="s">
        <v>17</v>
      </c>
      <c r="AX68" s="7"/>
      <c r="BJ68" s="72"/>
    </row>
    <row r="69" spans="2:62">
      <c r="B69" s="27">
        <f>_xlfn.XLOOKUP(D69,'Lote Global '!$D$12:$D$106,'Lote Global '!$B$12:$B$106)</f>
        <v>37</v>
      </c>
      <c r="C69" s="27">
        <v>31212601</v>
      </c>
      <c r="D69" s="28" t="s">
        <v>192</v>
      </c>
      <c r="E69" s="29" t="s">
        <v>111</v>
      </c>
      <c r="F69" s="30" t="s">
        <v>112</v>
      </c>
      <c r="G69" s="27" t="s">
        <v>41</v>
      </c>
      <c r="H69" s="31">
        <v>2755.91</v>
      </c>
      <c r="I69" s="31">
        <f t="shared" si="0"/>
        <v>3031.5009999999997</v>
      </c>
      <c r="J69" s="31" t="str">
        <f>_xlfn.XLOOKUP(B69,'Lote Global '!$B$12:$B$106,'Lote Global '!$J$12:$J$106)</f>
        <v>Sem Migração</v>
      </c>
      <c r="K69" s="30">
        <v>3</v>
      </c>
      <c r="L69" s="31" cm="1">
        <f t="array" ref="L69">_xlfn.IFS(I69&lt;1000,6,I69&lt;3000,8,I69&gt;3000,10)</f>
        <v>10</v>
      </c>
      <c r="T69" s="12"/>
      <c r="U69" s="11"/>
      <c r="Z69" s="7"/>
      <c r="AI69" s="13" t="s">
        <v>4</v>
      </c>
      <c r="AJ69" s="13" t="s">
        <v>4</v>
      </c>
      <c r="AK69" s="13" t="s">
        <v>4</v>
      </c>
      <c r="AL69" s="14" t="s">
        <v>8</v>
      </c>
      <c r="AM69" s="56" t="s">
        <v>79</v>
      </c>
      <c r="AN69" s="16" t="s">
        <v>79</v>
      </c>
      <c r="AO69" s="16" t="s">
        <v>79</v>
      </c>
      <c r="AP69" s="16" t="s">
        <v>79</v>
      </c>
      <c r="AQ69" s="16" t="s">
        <v>79</v>
      </c>
      <c r="AR69" s="16" t="s">
        <v>79</v>
      </c>
      <c r="AS69" s="16" t="s">
        <v>79</v>
      </c>
      <c r="AT69" s="16" t="s">
        <v>79</v>
      </c>
      <c r="AU69" s="16" t="s">
        <v>79</v>
      </c>
      <c r="AV69" s="16" t="s">
        <v>79</v>
      </c>
      <c r="AW69" s="18" t="s">
        <v>17</v>
      </c>
      <c r="AX69" s="7"/>
      <c r="BJ69" s="72"/>
    </row>
    <row r="70" spans="2:62">
      <c r="B70" s="27">
        <f>_xlfn.XLOOKUP(D70,'Lote Global '!$D$12:$D$106,'Lote Global '!$B$12:$B$106)</f>
        <v>25</v>
      </c>
      <c r="C70" s="27">
        <v>31007927</v>
      </c>
      <c r="D70" s="28" t="s">
        <v>193</v>
      </c>
      <c r="E70" s="29" t="s">
        <v>111</v>
      </c>
      <c r="F70" s="30" t="s">
        <v>112</v>
      </c>
      <c r="G70" s="27" t="s">
        <v>113</v>
      </c>
      <c r="H70" s="31">
        <v>3028.57</v>
      </c>
      <c r="I70" s="31">
        <f t="shared" si="0"/>
        <v>3331.4270000000001</v>
      </c>
      <c r="J70" s="31" t="str">
        <f>_xlfn.XLOOKUP(B70,'Lote Global '!$B$12:$B$106,'Lote Global '!$J$12:$J$106)</f>
        <v>Sem Migração</v>
      </c>
      <c r="K70" s="30">
        <v>3</v>
      </c>
      <c r="L70" s="31" cm="1">
        <f t="array" ref="L70">_xlfn.IFS(I70&lt;1000,6,I70&lt;3000,8,I70&gt;3000,10)</f>
        <v>10</v>
      </c>
      <c r="T70" s="12"/>
      <c r="U70" s="11"/>
      <c r="Z70" s="7"/>
      <c r="AE70" s="13" t="s">
        <v>4</v>
      </c>
      <c r="AF70" s="13" t="s">
        <v>4</v>
      </c>
      <c r="AG70" s="13" t="s">
        <v>4</v>
      </c>
      <c r="AH70" s="14" t="s">
        <v>8</v>
      </c>
      <c r="AI70" s="16" t="s">
        <v>81</v>
      </c>
      <c r="AJ70" s="16" t="s">
        <v>81</v>
      </c>
      <c r="AK70" s="16" t="s">
        <v>81</v>
      </c>
      <c r="AL70" s="16" t="s">
        <v>81</v>
      </c>
      <c r="AM70" s="56" t="s">
        <v>81</v>
      </c>
      <c r="AN70" s="16" t="s">
        <v>81</v>
      </c>
      <c r="AO70" s="16" t="s">
        <v>81</v>
      </c>
      <c r="AP70" s="16" t="s">
        <v>81</v>
      </c>
      <c r="AQ70" s="16" t="s">
        <v>81</v>
      </c>
      <c r="AR70" s="16" t="s">
        <v>81</v>
      </c>
      <c r="AS70" s="18" t="s">
        <v>17</v>
      </c>
      <c r="AX70" s="7"/>
      <c r="BJ70" s="72"/>
    </row>
    <row r="71" spans="2:62">
      <c r="B71" s="27">
        <f>_xlfn.XLOOKUP(D71,'Lote Global '!$D$12:$D$106,'Lote Global '!$B$12:$B$106)</f>
        <v>41</v>
      </c>
      <c r="C71" s="27">
        <v>31007994</v>
      </c>
      <c r="D71" s="28" t="s">
        <v>194</v>
      </c>
      <c r="E71" s="29" t="s">
        <v>111</v>
      </c>
      <c r="F71" s="30" t="s">
        <v>112</v>
      </c>
      <c r="G71" s="27" t="s">
        <v>41</v>
      </c>
      <c r="H71" s="31">
        <v>2533.1999999999998</v>
      </c>
      <c r="I71" s="31">
        <f t="shared" si="0"/>
        <v>2786.52</v>
      </c>
      <c r="J71" s="31" t="str">
        <f>_xlfn.XLOOKUP(B71,'Lote Global '!$B$12:$B$106,'Lote Global '!$J$12:$J$106)</f>
        <v>Sem Migração</v>
      </c>
      <c r="K71" s="30">
        <v>3</v>
      </c>
      <c r="L71" s="31" cm="1">
        <f t="array" ref="L71">_xlfn.IFS(I71&lt;1000,6,I71&lt;3000,8,I71&gt;3000,10)</f>
        <v>8</v>
      </c>
      <c r="T71" s="12"/>
      <c r="U71" s="11"/>
      <c r="Z71" s="7"/>
      <c r="AG71" s="19" t="s">
        <v>4</v>
      </c>
      <c r="AH71" s="19" t="s">
        <v>4</v>
      </c>
      <c r="AI71" s="13" t="s">
        <v>4</v>
      </c>
      <c r="AJ71" s="20" t="s">
        <v>8</v>
      </c>
      <c r="AK71" s="16" t="s">
        <v>84</v>
      </c>
      <c r="AL71" s="16" t="s">
        <v>84</v>
      </c>
      <c r="AM71" s="56" t="s">
        <v>84</v>
      </c>
      <c r="AN71" s="16" t="s">
        <v>84</v>
      </c>
      <c r="AO71" s="16" t="s">
        <v>84</v>
      </c>
      <c r="AP71" s="16" t="s">
        <v>84</v>
      </c>
      <c r="AQ71" s="16" t="s">
        <v>84</v>
      </c>
      <c r="AR71" s="16" t="s">
        <v>84</v>
      </c>
      <c r="AS71" s="18" t="s">
        <v>17</v>
      </c>
      <c r="AX71" s="7"/>
      <c r="BJ71" s="72"/>
    </row>
    <row r="72" spans="2:62" ht="24">
      <c r="B72" s="27">
        <f>_xlfn.XLOOKUP(D72,'Lote Global '!$D$12:$D$106,'Lote Global '!$B$12:$B$106)</f>
        <v>57</v>
      </c>
      <c r="C72" s="27">
        <v>31002488</v>
      </c>
      <c r="D72" s="28" t="s">
        <v>195</v>
      </c>
      <c r="E72" s="34" t="s">
        <v>120</v>
      </c>
      <c r="F72" s="30" t="s">
        <v>112</v>
      </c>
      <c r="G72" s="27" t="s">
        <v>52</v>
      </c>
      <c r="H72" s="31">
        <v>2598</v>
      </c>
      <c r="I72" s="31">
        <f t="shared" si="0"/>
        <v>2857.8</v>
      </c>
      <c r="J72" s="31" t="str">
        <f>_xlfn.XLOOKUP(B72,'Lote Global '!$B$12:$B$106,'Lote Global '!$J$12:$J$106)</f>
        <v>Sem Migração</v>
      </c>
      <c r="K72" s="30">
        <v>3</v>
      </c>
      <c r="L72" s="31" cm="1">
        <f t="array" ref="L72">_xlfn.IFS(I72&lt;1000,6,I72&lt;3000,8,I72&gt;3000,10)</f>
        <v>8</v>
      </c>
      <c r="T72" s="12"/>
      <c r="U72" s="11"/>
      <c r="Z72" s="7"/>
      <c r="AG72" s="13" t="s">
        <v>4</v>
      </c>
      <c r="AH72" s="13" t="s">
        <v>4</v>
      </c>
      <c r="AI72" s="13" t="s">
        <v>4</v>
      </c>
      <c r="AJ72" s="14" t="s">
        <v>8</v>
      </c>
      <c r="AK72" s="16" t="s">
        <v>87</v>
      </c>
      <c r="AL72" s="16" t="s">
        <v>87</v>
      </c>
      <c r="AM72" s="56" t="s">
        <v>87</v>
      </c>
      <c r="AN72" s="16" t="s">
        <v>87</v>
      </c>
      <c r="AO72" s="16" t="s">
        <v>87</v>
      </c>
      <c r="AP72" s="16" t="s">
        <v>87</v>
      </c>
      <c r="AQ72" s="16" t="s">
        <v>87</v>
      </c>
      <c r="AR72" s="16" t="s">
        <v>87</v>
      </c>
      <c r="AS72" s="18" t="s">
        <v>17</v>
      </c>
      <c r="AX72" s="7"/>
      <c r="BJ72" s="72"/>
    </row>
    <row r="73" spans="2:62">
      <c r="B73" s="27">
        <f>_xlfn.XLOOKUP(D73,'Lote Global '!$D$12:$D$106,'Lote Global '!$B$12:$B$106)</f>
        <v>53</v>
      </c>
      <c r="C73" s="27">
        <v>31002500</v>
      </c>
      <c r="D73" s="28" t="s">
        <v>196</v>
      </c>
      <c r="E73" s="29" t="s">
        <v>120</v>
      </c>
      <c r="F73" s="30" t="s">
        <v>112</v>
      </c>
      <c r="G73" s="27" t="s">
        <v>49</v>
      </c>
      <c r="H73" s="31">
        <v>2843.25</v>
      </c>
      <c r="I73" s="31">
        <f t="shared" si="0"/>
        <v>3127.5749999999998</v>
      </c>
      <c r="J73" s="31" t="str">
        <f>_xlfn.XLOOKUP(B73,'Lote Global '!$B$12:$B$106,'Lote Global '!$J$12:$J$106)</f>
        <v>Sem Migração</v>
      </c>
      <c r="K73" s="30">
        <v>3</v>
      </c>
      <c r="L73" s="31" cm="1">
        <f t="array" ref="L73">_xlfn.IFS(I73&lt;1000,6,I73&lt;3000,8,I73&gt;3000,10)</f>
        <v>10</v>
      </c>
      <c r="T73" s="12"/>
      <c r="U73" s="11"/>
      <c r="Z73" s="7"/>
      <c r="AL73" s="13" t="s">
        <v>4</v>
      </c>
      <c r="AM73" s="54" t="s">
        <v>4</v>
      </c>
      <c r="AN73" s="13" t="s">
        <v>4</v>
      </c>
      <c r="AO73" s="14" t="s">
        <v>8</v>
      </c>
      <c r="AP73" s="16" t="s">
        <v>42</v>
      </c>
      <c r="AQ73" s="16" t="s">
        <v>42</v>
      </c>
      <c r="AR73" s="16" t="s">
        <v>42</v>
      </c>
      <c r="AS73" s="16" t="s">
        <v>42</v>
      </c>
      <c r="AT73" s="16" t="s">
        <v>42</v>
      </c>
      <c r="AU73" s="16" t="s">
        <v>42</v>
      </c>
      <c r="AV73" s="16" t="s">
        <v>42</v>
      </c>
      <c r="AW73" s="16" t="s">
        <v>42</v>
      </c>
      <c r="AX73" s="16" t="s">
        <v>42</v>
      </c>
      <c r="AY73" s="56" t="s">
        <v>42</v>
      </c>
      <c r="AZ73" s="18" t="s">
        <v>17</v>
      </c>
      <c r="BJ73" s="72"/>
    </row>
    <row r="74" spans="2:62">
      <c r="T74" s="12"/>
      <c r="U74" s="11"/>
    </row>
    <row r="75" spans="2:62">
      <c r="F75" s="2"/>
      <c r="G75" s="2"/>
      <c r="K75" s="2"/>
      <c r="L75" s="1"/>
      <c r="O75" s="156"/>
      <c r="P75" s="156"/>
      <c r="Q75" s="156"/>
      <c r="R75" s="156"/>
      <c r="S75" s="156"/>
      <c r="T75" s="156"/>
      <c r="U75" s="11"/>
    </row>
    <row r="76" spans="2:62">
      <c r="F76" s="2"/>
      <c r="G76" s="2"/>
      <c r="K76" s="2"/>
      <c r="L76" s="60"/>
      <c r="O76" s="156"/>
      <c r="P76" s="156"/>
      <c r="Q76" s="156"/>
      <c r="R76" s="156"/>
      <c r="S76" s="156"/>
      <c r="T76" s="156"/>
      <c r="U76" s="11"/>
    </row>
    <row r="77" spans="2:62">
      <c r="F77" s="2"/>
      <c r="G77" s="2"/>
      <c r="K77" s="2"/>
      <c r="L77" s="60"/>
      <c r="O77" s="156"/>
      <c r="P77" s="156"/>
      <c r="Q77" s="156"/>
      <c r="R77" s="156"/>
      <c r="S77" s="156"/>
      <c r="T77" s="156"/>
      <c r="U77" s="11"/>
    </row>
    <row r="78" spans="2:62">
      <c r="F78" s="2"/>
      <c r="G78" s="2"/>
      <c r="K78" s="2"/>
      <c r="L78" s="60"/>
      <c r="O78" s="156"/>
      <c r="P78" s="156"/>
      <c r="Q78" s="156"/>
      <c r="R78" s="156"/>
      <c r="S78" s="156"/>
      <c r="T78" s="156"/>
      <c r="U78" s="11"/>
    </row>
    <row r="79" spans="2:62">
      <c r="F79" s="2"/>
      <c r="G79" s="2"/>
      <c r="K79" s="2"/>
      <c r="O79" s="156"/>
      <c r="P79" s="156"/>
      <c r="Q79" s="156"/>
      <c r="R79" s="156"/>
      <c r="S79" s="156"/>
      <c r="T79" s="156"/>
      <c r="U79" s="11"/>
    </row>
    <row r="80" spans="2:62">
      <c r="F80" s="2"/>
      <c r="G80" s="2"/>
      <c r="K80" s="2"/>
      <c r="O80" s="156"/>
      <c r="P80" s="156"/>
      <c r="Q80" s="156"/>
      <c r="R80" s="156"/>
      <c r="S80" s="156"/>
      <c r="T80" s="156"/>
      <c r="U80" s="11"/>
    </row>
    <row r="81" spans="6:21">
      <c r="F81" s="2"/>
      <c r="G81" s="2"/>
      <c r="K81" s="2"/>
      <c r="L81" s="60"/>
      <c r="O81" s="156"/>
      <c r="P81" s="156"/>
      <c r="Q81" s="156"/>
      <c r="R81" s="156"/>
      <c r="S81" s="156"/>
      <c r="T81" s="156"/>
      <c r="U81" s="11"/>
    </row>
    <row r="82" spans="6:21">
      <c r="F82" s="2"/>
      <c r="G82" s="2"/>
      <c r="K82" s="2"/>
      <c r="O82" s="156"/>
      <c r="P82" s="156"/>
      <c r="Q82" s="156"/>
      <c r="R82" s="156"/>
      <c r="S82" s="156"/>
      <c r="T82" s="156"/>
      <c r="U82" s="11"/>
    </row>
    <row r="83" spans="6:21">
      <c r="F83" s="2"/>
      <c r="G83" s="2"/>
      <c r="K83" s="2"/>
      <c r="O83" s="156"/>
      <c r="P83" s="156"/>
      <c r="Q83" s="156"/>
      <c r="R83" s="156"/>
      <c r="S83" s="156"/>
      <c r="T83" s="156"/>
      <c r="U83" s="11"/>
    </row>
    <row r="84" spans="6:21">
      <c r="O84" s="156"/>
      <c r="P84" s="156"/>
      <c r="Q84" s="156"/>
      <c r="R84" s="156"/>
      <c r="S84" s="156"/>
      <c r="T84" s="156"/>
      <c r="U84" s="11"/>
    </row>
    <row r="85" spans="6:21">
      <c r="F85" s="2"/>
      <c r="G85" s="2"/>
      <c r="K85" s="2"/>
      <c r="O85" s="156"/>
      <c r="P85" s="156"/>
      <c r="Q85" s="156"/>
      <c r="R85" s="156"/>
      <c r="S85" s="156"/>
      <c r="T85" s="156"/>
      <c r="U85" s="11"/>
    </row>
    <row r="86" spans="6:21">
      <c r="O86" s="156"/>
      <c r="P86" s="156"/>
      <c r="Q86" s="156"/>
      <c r="R86" s="156"/>
      <c r="S86" s="156"/>
      <c r="T86" s="156"/>
      <c r="U86" s="11"/>
    </row>
    <row r="87" spans="6:21">
      <c r="O87" s="156"/>
      <c r="P87" s="156"/>
      <c r="Q87" s="156"/>
      <c r="R87" s="156"/>
      <c r="S87" s="156"/>
      <c r="T87" s="156"/>
      <c r="U87" s="11"/>
    </row>
    <row r="88" spans="6:21">
      <c r="O88" s="156"/>
      <c r="P88" s="156"/>
      <c r="Q88" s="156"/>
      <c r="R88" s="156"/>
      <c r="S88" s="156"/>
      <c r="T88" s="156"/>
      <c r="U88" s="11"/>
    </row>
    <row r="89" spans="6:21">
      <c r="O89" s="156"/>
      <c r="P89" s="156"/>
      <c r="Q89" s="156"/>
      <c r="R89" s="156"/>
      <c r="S89" s="156"/>
      <c r="T89" s="156"/>
      <c r="U89" s="11"/>
    </row>
    <row r="90" spans="6:21">
      <c r="O90" s="156"/>
      <c r="P90" s="156"/>
      <c r="Q90" s="156"/>
      <c r="R90" s="156"/>
      <c r="S90" s="156"/>
      <c r="T90" s="156"/>
      <c r="U90" s="11"/>
    </row>
    <row r="91" spans="6:21">
      <c r="O91" s="156"/>
      <c r="P91" s="156"/>
      <c r="Q91" s="156"/>
      <c r="R91" s="156"/>
      <c r="S91" s="156"/>
      <c r="T91" s="156"/>
      <c r="U91" s="11"/>
    </row>
    <row r="92" spans="6:21">
      <c r="O92" s="156"/>
      <c r="P92" s="156"/>
      <c r="Q92" s="156"/>
      <c r="R92" s="156"/>
      <c r="S92" s="156"/>
      <c r="T92" s="156"/>
      <c r="U92" s="11"/>
    </row>
    <row r="93" spans="6:21">
      <c r="O93" s="156"/>
      <c r="P93" s="156"/>
      <c r="Q93" s="156"/>
      <c r="R93" s="156"/>
      <c r="S93" s="156"/>
      <c r="T93" s="156"/>
      <c r="U93" s="11"/>
    </row>
    <row r="94" spans="6:21">
      <c r="G94" s="1"/>
      <c r="O94" s="156"/>
      <c r="P94" s="156"/>
      <c r="Q94" s="156"/>
      <c r="R94" s="156"/>
      <c r="S94" s="156"/>
      <c r="T94" s="156"/>
      <c r="U94" s="11"/>
    </row>
    <row r="95" spans="6:21">
      <c r="O95" s="156"/>
      <c r="P95" s="156"/>
      <c r="Q95" s="156"/>
      <c r="R95" s="156"/>
      <c r="S95" s="156"/>
      <c r="T95" s="156"/>
      <c r="U95" s="11"/>
    </row>
    <row r="96" spans="6:21">
      <c r="O96" s="156"/>
      <c r="P96" s="156"/>
      <c r="Q96" s="156"/>
      <c r="R96" s="156"/>
      <c r="S96" s="156"/>
      <c r="T96" s="156"/>
      <c r="U96" s="11"/>
    </row>
    <row r="97" spans="15:21">
      <c r="O97" s="156"/>
      <c r="P97" s="156"/>
      <c r="Q97" s="156"/>
      <c r="R97" s="156"/>
      <c r="S97" s="156"/>
      <c r="T97" s="156"/>
      <c r="U97" s="11"/>
    </row>
    <row r="98" spans="15:21">
      <c r="O98" s="156"/>
      <c r="P98" s="156"/>
      <c r="Q98" s="156"/>
      <c r="R98" s="156"/>
      <c r="S98" s="156"/>
      <c r="T98" s="156"/>
      <c r="U98" s="11"/>
    </row>
    <row r="99" spans="15:21">
      <c r="O99" s="156"/>
      <c r="P99" s="156"/>
      <c r="Q99" s="156"/>
      <c r="R99" s="156"/>
      <c r="S99" s="156"/>
      <c r="T99" s="156"/>
      <c r="U99" s="11"/>
    </row>
    <row r="100" spans="15:21">
      <c r="O100" s="156"/>
      <c r="P100" s="156"/>
      <c r="Q100" s="156"/>
      <c r="R100" s="156"/>
      <c r="S100" s="156"/>
      <c r="T100" s="156"/>
      <c r="U100" s="11"/>
    </row>
    <row r="101" spans="15:21">
      <c r="O101" s="156"/>
      <c r="P101" s="156"/>
      <c r="Q101" s="156"/>
      <c r="R101" s="156"/>
      <c r="S101" s="156"/>
      <c r="T101" s="156"/>
      <c r="U101" s="11"/>
    </row>
    <row r="102" spans="15:21">
      <c r="O102" s="156"/>
      <c r="P102" s="156"/>
      <c r="Q102" s="156"/>
      <c r="R102" s="156"/>
      <c r="S102" s="156"/>
      <c r="T102" s="156"/>
      <c r="U102" s="11"/>
    </row>
    <row r="103" spans="15:21">
      <c r="O103" s="156"/>
      <c r="P103" s="156"/>
      <c r="Q103" s="156"/>
      <c r="R103" s="156"/>
      <c r="S103" s="156"/>
      <c r="T103" s="156"/>
      <c r="U103" s="11"/>
    </row>
    <row r="104" spans="15:21">
      <c r="O104" s="156"/>
      <c r="P104" s="156"/>
      <c r="Q104" s="156"/>
      <c r="R104" s="156"/>
      <c r="S104" s="156"/>
      <c r="T104" s="156"/>
      <c r="U104" s="11"/>
    </row>
    <row r="105" spans="15:21">
      <c r="O105" s="156"/>
      <c r="P105" s="156"/>
      <c r="Q105" s="156"/>
      <c r="R105" s="156"/>
      <c r="S105" s="156"/>
      <c r="T105" s="156"/>
      <c r="U105" s="11"/>
    </row>
    <row r="106" spans="15:21">
      <c r="O106" s="156"/>
      <c r="P106" s="156"/>
      <c r="Q106" s="156"/>
      <c r="R106" s="156"/>
      <c r="S106" s="156"/>
      <c r="T106" s="156"/>
      <c r="U106" s="11"/>
    </row>
    <row r="107" spans="15:21">
      <c r="O107" s="156"/>
      <c r="P107" s="156"/>
      <c r="Q107" s="156"/>
      <c r="R107" s="156"/>
      <c r="S107" s="156"/>
      <c r="T107" s="156"/>
      <c r="U107" s="11"/>
    </row>
    <row r="108" spans="15:21">
      <c r="O108" s="156"/>
      <c r="P108" s="156"/>
      <c r="Q108" s="156"/>
      <c r="R108" s="156"/>
      <c r="S108" s="156"/>
      <c r="T108" s="156"/>
      <c r="U108" s="11"/>
    </row>
    <row r="109" spans="15:21">
      <c r="O109" s="156"/>
      <c r="P109" s="156"/>
      <c r="Q109" s="156"/>
      <c r="R109" s="156"/>
      <c r="S109" s="156"/>
      <c r="T109" s="156"/>
      <c r="U109" s="11"/>
    </row>
    <row r="110" spans="15:21">
      <c r="O110" s="156"/>
      <c r="P110" s="156"/>
      <c r="Q110" s="156"/>
      <c r="R110" s="156"/>
      <c r="S110" s="156"/>
      <c r="T110" s="156"/>
      <c r="U110" s="11"/>
    </row>
    <row r="111" spans="15:21">
      <c r="O111" s="156"/>
      <c r="P111" s="156"/>
      <c r="Q111" s="156"/>
      <c r="R111" s="156"/>
      <c r="S111" s="156"/>
      <c r="T111" s="156"/>
      <c r="U111" s="11"/>
    </row>
    <row r="112" spans="15:21">
      <c r="O112" s="156"/>
      <c r="P112" s="156"/>
      <c r="Q112" s="156"/>
      <c r="R112" s="156"/>
      <c r="S112" s="156"/>
      <c r="T112" s="156"/>
      <c r="U112" s="11"/>
    </row>
    <row r="113" spans="15:21">
      <c r="O113" s="156"/>
      <c r="P113" s="156"/>
      <c r="Q113" s="156"/>
      <c r="R113" s="156"/>
      <c r="S113" s="156"/>
      <c r="T113" s="156"/>
      <c r="U113" s="11"/>
    </row>
    <row r="114" spans="15:21">
      <c r="O114" s="156"/>
      <c r="P114" s="156"/>
      <c r="Q114" s="156"/>
      <c r="R114" s="156"/>
      <c r="S114" s="156"/>
      <c r="T114" s="156"/>
      <c r="U114" s="11"/>
    </row>
    <row r="115" spans="15:21">
      <c r="O115" s="156"/>
      <c r="P115" s="156"/>
      <c r="Q115" s="156"/>
      <c r="R115" s="156"/>
      <c r="S115" s="156"/>
      <c r="T115" s="156"/>
      <c r="U115" s="11"/>
    </row>
    <row r="116" spans="15:21">
      <c r="O116" s="156"/>
      <c r="P116" s="156"/>
      <c r="Q116" s="156"/>
      <c r="R116" s="156"/>
      <c r="S116" s="156"/>
      <c r="T116" s="156"/>
      <c r="U116" s="11"/>
    </row>
    <row r="117" spans="15:21">
      <c r="O117" s="156"/>
      <c r="P117" s="156"/>
      <c r="Q117" s="156"/>
      <c r="R117" s="156"/>
      <c r="S117" s="156"/>
      <c r="T117" s="156"/>
      <c r="U117" s="11"/>
    </row>
    <row r="118" spans="15:21">
      <c r="O118" s="156"/>
      <c r="P118" s="156"/>
      <c r="Q118" s="156"/>
      <c r="R118" s="156"/>
      <c r="S118" s="156"/>
      <c r="T118" s="156"/>
      <c r="U118" s="11"/>
    </row>
    <row r="119" spans="15:21">
      <c r="O119" s="156"/>
      <c r="P119" s="156"/>
      <c r="Q119" s="156"/>
      <c r="R119" s="156"/>
      <c r="S119" s="156"/>
      <c r="T119" s="156"/>
      <c r="U119" s="11"/>
    </row>
    <row r="120" spans="15:21">
      <c r="O120" s="156"/>
      <c r="P120" s="156"/>
      <c r="Q120" s="156"/>
      <c r="R120" s="156"/>
      <c r="S120" s="156"/>
      <c r="T120" s="156"/>
      <c r="U120" s="11"/>
    </row>
    <row r="121" spans="15:21">
      <c r="O121" s="156"/>
      <c r="P121" s="156"/>
      <c r="Q121" s="156"/>
      <c r="R121" s="156"/>
      <c r="S121" s="156"/>
      <c r="T121" s="156"/>
      <c r="U121" s="11"/>
    </row>
    <row r="122" spans="15:21">
      <c r="O122" s="156"/>
      <c r="P122" s="156"/>
      <c r="Q122" s="156"/>
      <c r="R122" s="156"/>
      <c r="S122" s="156"/>
      <c r="T122" s="156"/>
      <c r="U122" s="11"/>
    </row>
    <row r="123" spans="15:21">
      <c r="O123" s="156"/>
      <c r="P123" s="156"/>
      <c r="Q123" s="156"/>
      <c r="R123" s="156"/>
      <c r="S123" s="156"/>
      <c r="T123" s="156"/>
      <c r="U123" s="11"/>
    </row>
    <row r="124" spans="15:21">
      <c r="O124" s="156"/>
      <c r="P124" s="156"/>
      <c r="Q124" s="156"/>
      <c r="R124" s="156"/>
      <c r="S124" s="156"/>
      <c r="T124" s="156"/>
      <c r="U124" s="11"/>
    </row>
    <row r="125" spans="15:21">
      <c r="O125" s="156"/>
      <c r="P125" s="156"/>
      <c r="Q125" s="156"/>
      <c r="R125" s="156"/>
      <c r="S125" s="156"/>
      <c r="T125" s="156"/>
      <c r="U125" s="11"/>
    </row>
    <row r="126" spans="15:21">
      <c r="O126" s="156"/>
      <c r="P126" s="156"/>
      <c r="Q126" s="156"/>
      <c r="R126" s="156"/>
      <c r="S126" s="156"/>
      <c r="T126" s="156"/>
      <c r="U126" s="11"/>
    </row>
    <row r="127" spans="15:21">
      <c r="O127" s="156"/>
      <c r="P127" s="156"/>
      <c r="Q127" s="156"/>
      <c r="R127" s="156"/>
      <c r="S127" s="156"/>
      <c r="T127" s="156"/>
      <c r="U127" s="11"/>
    </row>
    <row r="128" spans="15:21">
      <c r="O128" s="156"/>
      <c r="P128" s="156"/>
      <c r="Q128" s="156"/>
      <c r="R128" s="156"/>
      <c r="S128" s="156"/>
      <c r="T128" s="156"/>
      <c r="U128" s="11"/>
    </row>
    <row r="129" spans="15:21">
      <c r="O129" s="156"/>
      <c r="P129" s="156"/>
      <c r="Q129" s="156"/>
      <c r="R129" s="156"/>
      <c r="S129" s="156"/>
      <c r="T129" s="156"/>
      <c r="U129" s="11"/>
    </row>
    <row r="130" spans="15:21">
      <c r="O130" s="156"/>
      <c r="P130" s="156"/>
      <c r="Q130" s="156"/>
      <c r="R130" s="156"/>
      <c r="S130" s="156"/>
      <c r="T130" s="156"/>
      <c r="U130" s="11"/>
    </row>
    <row r="131" spans="15:21">
      <c r="O131" s="156"/>
      <c r="P131" s="156"/>
      <c r="Q131" s="156"/>
      <c r="R131" s="156"/>
      <c r="S131" s="156"/>
      <c r="T131" s="156"/>
      <c r="U131" s="11"/>
    </row>
    <row r="132" spans="15:21">
      <c r="O132" s="156"/>
      <c r="P132" s="156"/>
      <c r="Q132" s="156"/>
      <c r="R132" s="156"/>
      <c r="S132" s="156"/>
      <c r="T132" s="156"/>
      <c r="U132" s="11"/>
    </row>
    <row r="133" spans="15:21">
      <c r="O133" s="156"/>
      <c r="P133" s="156"/>
      <c r="Q133" s="156"/>
      <c r="R133" s="156"/>
      <c r="S133" s="156"/>
      <c r="T133" s="156"/>
      <c r="U133" s="11"/>
    </row>
    <row r="134" spans="15:21">
      <c r="O134" s="156"/>
      <c r="P134" s="156"/>
      <c r="Q134" s="156"/>
      <c r="R134" s="156"/>
      <c r="S134" s="156"/>
      <c r="T134" s="156"/>
      <c r="U134" s="11"/>
    </row>
    <row r="135" spans="15:21">
      <c r="O135" s="156"/>
      <c r="P135" s="156"/>
      <c r="Q135" s="156"/>
      <c r="R135" s="156"/>
      <c r="S135" s="156"/>
      <c r="T135" s="156"/>
      <c r="U135" s="11"/>
    </row>
    <row r="136" spans="15:21">
      <c r="O136" s="156"/>
      <c r="P136" s="156"/>
      <c r="Q136" s="156"/>
      <c r="R136" s="156"/>
      <c r="S136" s="156"/>
      <c r="T136" s="156"/>
      <c r="U136" s="11"/>
    </row>
    <row r="137" spans="15:21">
      <c r="O137" s="156"/>
      <c r="P137" s="156"/>
      <c r="Q137" s="156"/>
      <c r="R137" s="156"/>
      <c r="S137" s="156"/>
      <c r="T137" s="156"/>
      <c r="U137" s="11"/>
    </row>
    <row r="138" spans="15:21">
      <c r="O138" s="156"/>
      <c r="P138" s="156"/>
      <c r="Q138" s="156"/>
      <c r="R138" s="156"/>
      <c r="S138" s="156"/>
      <c r="T138" s="156"/>
      <c r="U138" s="11"/>
    </row>
    <row r="139" spans="15:21">
      <c r="O139" s="156"/>
      <c r="P139" s="156"/>
      <c r="Q139" s="156"/>
      <c r="R139" s="156"/>
      <c r="S139" s="156"/>
      <c r="T139" s="156"/>
      <c r="U139" s="11"/>
    </row>
    <row r="140" spans="15:21">
      <c r="O140" s="156"/>
      <c r="P140" s="156"/>
      <c r="Q140" s="156"/>
      <c r="R140" s="156"/>
      <c r="S140" s="156"/>
      <c r="T140" s="156"/>
      <c r="U140" s="11"/>
    </row>
    <row r="141" spans="15:21">
      <c r="O141" s="156"/>
      <c r="P141" s="156"/>
      <c r="Q141" s="156"/>
      <c r="R141" s="156"/>
      <c r="S141" s="156"/>
      <c r="T141" s="156"/>
      <c r="U141" s="11"/>
    </row>
    <row r="142" spans="15:21">
      <c r="O142" s="156"/>
      <c r="P142" s="156"/>
      <c r="Q142" s="156"/>
      <c r="R142" s="156"/>
      <c r="S142" s="156"/>
      <c r="T142" s="156"/>
      <c r="U142" s="11"/>
    </row>
    <row r="143" spans="15:21">
      <c r="O143" s="156"/>
      <c r="P143" s="156"/>
      <c r="Q143" s="156"/>
      <c r="R143" s="156"/>
      <c r="S143" s="156"/>
      <c r="T143" s="156"/>
      <c r="U143" s="11"/>
    </row>
    <row r="144" spans="15:21">
      <c r="O144" s="156"/>
      <c r="P144" s="156"/>
      <c r="Q144" s="156"/>
      <c r="R144" s="156"/>
      <c r="S144" s="156"/>
      <c r="T144" s="156"/>
      <c r="U144" s="11"/>
    </row>
    <row r="145" spans="15:21">
      <c r="O145" s="156"/>
      <c r="P145" s="156"/>
      <c r="Q145" s="156"/>
      <c r="R145" s="156"/>
      <c r="S145" s="156"/>
      <c r="T145" s="156"/>
      <c r="U145" s="11"/>
    </row>
    <row r="146" spans="15:21">
      <c r="O146" s="156"/>
      <c r="P146" s="156"/>
      <c r="Q146" s="156"/>
      <c r="R146" s="156"/>
      <c r="S146" s="156"/>
      <c r="T146" s="156"/>
      <c r="U146" s="11"/>
    </row>
    <row r="147" spans="15:21">
      <c r="O147" s="156"/>
      <c r="P147" s="156"/>
      <c r="Q147" s="156"/>
      <c r="R147" s="156"/>
      <c r="S147" s="156"/>
      <c r="T147" s="156"/>
      <c r="U147" s="11"/>
    </row>
    <row r="148" spans="15:21">
      <c r="O148" s="156"/>
      <c r="P148" s="156"/>
      <c r="Q148" s="156"/>
      <c r="R148" s="156"/>
      <c r="S148" s="156"/>
      <c r="T148" s="156"/>
      <c r="U148" s="11"/>
    </row>
    <row r="149" spans="15:21">
      <c r="O149" s="156"/>
      <c r="P149" s="156"/>
      <c r="Q149" s="156"/>
      <c r="R149" s="156"/>
      <c r="S149" s="156"/>
      <c r="T149" s="156"/>
      <c r="U149" s="11"/>
    </row>
    <row r="150" spans="15:21">
      <c r="O150" s="156"/>
      <c r="P150" s="156"/>
      <c r="Q150" s="156"/>
      <c r="R150" s="156"/>
      <c r="S150" s="156"/>
      <c r="T150" s="156"/>
      <c r="U150" s="11"/>
    </row>
    <row r="151" spans="15:21">
      <c r="O151" s="156"/>
      <c r="P151" s="156"/>
      <c r="Q151" s="156"/>
      <c r="R151" s="156"/>
      <c r="S151" s="156"/>
      <c r="T151" s="156"/>
      <c r="U151" s="11"/>
    </row>
    <row r="152" spans="15:21">
      <c r="O152" s="156"/>
      <c r="P152" s="156"/>
      <c r="Q152" s="156"/>
      <c r="R152" s="156"/>
      <c r="S152" s="156"/>
      <c r="T152" s="156"/>
      <c r="U152" s="11"/>
    </row>
    <row r="153" spans="15:21">
      <c r="O153" s="156"/>
      <c r="P153" s="156"/>
      <c r="Q153" s="156"/>
      <c r="R153" s="156"/>
      <c r="S153" s="156"/>
      <c r="T153" s="156"/>
      <c r="U153" s="11"/>
    </row>
    <row r="154" spans="15:21">
      <c r="O154" s="156"/>
      <c r="P154" s="156"/>
      <c r="Q154" s="156"/>
      <c r="R154" s="156"/>
      <c r="S154" s="156"/>
      <c r="T154" s="156"/>
      <c r="U154" s="11"/>
    </row>
    <row r="155" spans="15:21">
      <c r="O155" s="156"/>
      <c r="P155" s="156"/>
      <c r="Q155" s="156"/>
      <c r="R155" s="156"/>
      <c r="S155" s="156"/>
      <c r="T155" s="156"/>
      <c r="U155" s="11"/>
    </row>
    <row r="156" spans="15:21">
      <c r="O156" s="156"/>
      <c r="P156" s="156"/>
      <c r="Q156" s="156"/>
      <c r="R156" s="156"/>
      <c r="S156" s="156"/>
      <c r="T156" s="156"/>
      <c r="U156" s="11"/>
    </row>
    <row r="157" spans="15:21">
      <c r="O157" s="156"/>
      <c r="P157" s="156"/>
      <c r="Q157" s="156"/>
      <c r="R157" s="156"/>
      <c r="S157" s="156"/>
      <c r="T157" s="156"/>
      <c r="U157" s="11"/>
    </row>
    <row r="158" spans="15:21">
      <c r="O158" s="156"/>
      <c r="P158" s="156"/>
      <c r="Q158" s="156"/>
      <c r="R158" s="156"/>
      <c r="S158" s="156"/>
      <c r="T158" s="156"/>
      <c r="U158" s="11"/>
    </row>
    <row r="159" spans="15:21">
      <c r="O159" s="156"/>
      <c r="P159" s="156"/>
      <c r="Q159" s="156"/>
      <c r="R159" s="156"/>
      <c r="S159" s="156"/>
      <c r="T159" s="156"/>
      <c r="U159" s="11"/>
    </row>
    <row r="160" spans="15:21">
      <c r="O160" s="156"/>
      <c r="P160" s="156"/>
      <c r="Q160" s="156"/>
      <c r="R160" s="156"/>
      <c r="S160" s="156"/>
      <c r="T160" s="156"/>
      <c r="U160" s="11"/>
    </row>
    <row r="161" spans="15:21">
      <c r="O161" s="156"/>
      <c r="P161" s="156"/>
      <c r="Q161" s="156"/>
      <c r="R161" s="156"/>
      <c r="S161" s="156"/>
      <c r="T161" s="156"/>
      <c r="U161" s="11"/>
    </row>
    <row r="162" spans="15:21">
      <c r="O162" s="156"/>
      <c r="P162" s="156"/>
      <c r="Q162" s="156"/>
      <c r="R162" s="156"/>
      <c r="S162" s="156"/>
      <c r="T162" s="156"/>
      <c r="U162" s="11"/>
    </row>
    <row r="163" spans="15:21">
      <c r="O163" s="156"/>
      <c r="P163" s="156"/>
      <c r="Q163" s="156"/>
      <c r="R163" s="156"/>
      <c r="S163" s="156"/>
      <c r="T163" s="156"/>
      <c r="U163" s="11"/>
    </row>
    <row r="164" spans="15:21">
      <c r="O164" s="156"/>
      <c r="P164" s="156"/>
      <c r="Q164" s="156"/>
      <c r="R164" s="156"/>
      <c r="S164" s="156"/>
      <c r="T164" s="156"/>
      <c r="U164" s="11"/>
    </row>
    <row r="165" spans="15:21">
      <c r="O165" s="156"/>
      <c r="P165" s="156"/>
      <c r="Q165" s="156"/>
      <c r="R165" s="156"/>
      <c r="S165" s="156"/>
      <c r="T165" s="156"/>
      <c r="U165" s="11"/>
    </row>
    <row r="166" spans="15:21">
      <c r="O166" s="156"/>
      <c r="P166" s="156"/>
      <c r="Q166" s="156"/>
      <c r="R166" s="156"/>
      <c r="S166" s="156"/>
      <c r="T166" s="156"/>
      <c r="U166" s="11"/>
    </row>
    <row r="167" spans="15:21">
      <c r="O167" s="156"/>
      <c r="P167" s="156"/>
      <c r="Q167" s="156"/>
      <c r="R167" s="156"/>
      <c r="S167" s="156"/>
      <c r="T167" s="156"/>
      <c r="U167" s="11"/>
    </row>
    <row r="168" spans="15:21">
      <c r="O168" s="156"/>
      <c r="P168" s="156"/>
      <c r="Q168" s="156"/>
      <c r="R168" s="156"/>
      <c r="S168" s="156"/>
      <c r="T168" s="156"/>
      <c r="U168" s="11"/>
    </row>
    <row r="169" spans="15:21">
      <c r="O169" s="156"/>
      <c r="P169" s="156"/>
      <c r="Q169" s="156"/>
      <c r="R169" s="156"/>
      <c r="S169" s="156"/>
      <c r="T169" s="156"/>
      <c r="U169" s="11"/>
    </row>
    <row r="170" spans="15:21">
      <c r="O170" s="156"/>
      <c r="P170" s="156"/>
      <c r="Q170" s="156"/>
      <c r="R170" s="156"/>
      <c r="S170" s="156"/>
      <c r="T170" s="156"/>
      <c r="U170" s="11"/>
    </row>
    <row r="171" spans="15:21">
      <c r="O171" s="156"/>
      <c r="P171" s="156"/>
      <c r="Q171" s="156"/>
      <c r="R171" s="156"/>
      <c r="S171" s="156"/>
      <c r="T171" s="156"/>
      <c r="U171" s="11"/>
    </row>
    <row r="172" spans="15:21">
      <c r="O172" s="156"/>
      <c r="P172" s="156"/>
      <c r="Q172" s="156"/>
      <c r="R172" s="156"/>
      <c r="S172" s="156"/>
      <c r="T172" s="156"/>
      <c r="U172" s="11"/>
    </row>
    <row r="173" spans="15:21">
      <c r="O173" s="156"/>
      <c r="P173" s="156"/>
      <c r="Q173" s="156"/>
      <c r="R173" s="156"/>
      <c r="S173" s="156"/>
      <c r="T173" s="156"/>
      <c r="U173" s="11"/>
    </row>
    <row r="174" spans="15:21">
      <c r="O174" s="156"/>
      <c r="P174" s="156"/>
      <c r="Q174" s="156"/>
      <c r="R174" s="156"/>
      <c r="S174" s="156"/>
      <c r="T174" s="156"/>
      <c r="U174" s="11"/>
    </row>
    <row r="175" spans="15:21">
      <c r="O175" s="156"/>
      <c r="P175" s="156"/>
      <c r="Q175" s="156"/>
      <c r="R175" s="156"/>
      <c r="S175" s="156"/>
      <c r="T175" s="156"/>
      <c r="U175" s="11"/>
    </row>
    <row r="176" spans="15:21">
      <c r="O176" s="156"/>
      <c r="P176" s="156"/>
      <c r="Q176" s="156"/>
      <c r="R176" s="156"/>
      <c r="S176" s="156"/>
      <c r="T176" s="156"/>
      <c r="U176" s="11"/>
    </row>
    <row r="177" spans="15:21">
      <c r="O177" s="156"/>
      <c r="P177" s="156"/>
      <c r="Q177" s="156"/>
      <c r="R177" s="156"/>
      <c r="S177" s="156"/>
      <c r="T177" s="156"/>
      <c r="U177" s="11"/>
    </row>
    <row r="178" spans="15:21">
      <c r="O178" s="156"/>
      <c r="P178" s="156"/>
      <c r="Q178" s="156"/>
      <c r="R178" s="156"/>
      <c r="S178" s="156"/>
      <c r="T178" s="156"/>
      <c r="U178" s="11"/>
    </row>
    <row r="179" spans="15:21">
      <c r="O179" s="156"/>
      <c r="P179" s="156"/>
      <c r="Q179" s="156"/>
      <c r="R179" s="156"/>
      <c r="S179" s="156"/>
      <c r="T179" s="156"/>
      <c r="U179" s="11"/>
    </row>
    <row r="180" spans="15:21">
      <c r="O180" s="156"/>
      <c r="P180" s="156"/>
      <c r="Q180" s="156"/>
      <c r="R180" s="156"/>
      <c r="S180" s="156"/>
      <c r="T180" s="156"/>
      <c r="U180" s="11"/>
    </row>
    <row r="181" spans="15:21">
      <c r="O181" s="156"/>
      <c r="P181" s="156"/>
      <c r="Q181" s="156"/>
      <c r="R181" s="156"/>
      <c r="S181" s="156"/>
      <c r="T181" s="156"/>
      <c r="U181" s="11"/>
    </row>
    <row r="182" spans="15:21">
      <c r="O182" s="156"/>
      <c r="P182" s="156"/>
      <c r="Q182" s="156"/>
      <c r="R182" s="156"/>
      <c r="S182" s="156"/>
      <c r="T182" s="156"/>
      <c r="U182" s="11"/>
    </row>
    <row r="183" spans="15:21">
      <c r="O183" s="156"/>
      <c r="P183" s="156"/>
      <c r="Q183" s="156"/>
      <c r="R183" s="156"/>
      <c r="S183" s="156"/>
      <c r="T183" s="156"/>
      <c r="U183" s="11"/>
    </row>
    <row r="184" spans="15:21">
      <c r="O184" s="156"/>
      <c r="P184" s="156"/>
      <c r="Q184" s="156"/>
      <c r="R184" s="156"/>
      <c r="S184" s="156"/>
      <c r="T184" s="156"/>
      <c r="U184" s="11"/>
    </row>
    <row r="185" spans="15:21">
      <c r="O185" s="156"/>
      <c r="P185" s="156"/>
      <c r="Q185" s="156"/>
      <c r="R185" s="156"/>
      <c r="S185" s="156"/>
      <c r="T185" s="156"/>
      <c r="U185" s="11"/>
    </row>
    <row r="186" spans="15:21">
      <c r="O186" s="156"/>
      <c r="P186" s="156"/>
      <c r="Q186" s="156"/>
      <c r="R186" s="156"/>
      <c r="S186" s="156"/>
      <c r="T186" s="156"/>
      <c r="U186" s="11"/>
    </row>
    <row r="187" spans="15:21">
      <c r="O187" s="156"/>
      <c r="P187" s="156"/>
      <c r="Q187" s="156"/>
      <c r="R187" s="156"/>
      <c r="S187" s="156"/>
      <c r="T187" s="156"/>
      <c r="U187" s="11"/>
    </row>
    <row r="188" spans="15:21">
      <c r="O188" s="156"/>
      <c r="P188" s="156"/>
      <c r="Q188" s="156"/>
      <c r="R188" s="156"/>
      <c r="S188" s="156"/>
      <c r="T188" s="156"/>
      <c r="U188" s="11"/>
    </row>
    <row r="189" spans="15:21">
      <c r="O189" s="156"/>
      <c r="P189" s="156"/>
      <c r="Q189" s="156"/>
      <c r="R189" s="156"/>
      <c r="S189" s="156"/>
      <c r="T189" s="156"/>
      <c r="U189" s="11"/>
    </row>
    <row r="190" spans="15:21">
      <c r="O190" s="156"/>
      <c r="P190" s="156"/>
      <c r="Q190" s="156"/>
      <c r="R190" s="156"/>
      <c r="S190" s="156"/>
      <c r="T190" s="156"/>
      <c r="U190" s="11"/>
    </row>
    <row r="191" spans="15:21">
      <c r="O191" s="156"/>
      <c r="P191" s="156"/>
      <c r="Q191" s="156"/>
      <c r="R191" s="156"/>
      <c r="S191" s="156"/>
      <c r="T191" s="156"/>
      <c r="U191" s="11"/>
    </row>
    <row r="192" spans="15:21">
      <c r="O192" s="156"/>
      <c r="P192" s="156"/>
      <c r="Q192" s="156"/>
      <c r="R192" s="156"/>
      <c r="S192" s="156"/>
      <c r="T192" s="156"/>
      <c r="U192" s="11"/>
    </row>
    <row r="193" spans="15:21">
      <c r="O193" s="156"/>
      <c r="P193" s="156"/>
      <c r="Q193" s="156"/>
      <c r="R193" s="156"/>
      <c r="S193" s="156"/>
      <c r="T193" s="156"/>
      <c r="U193" s="11"/>
    </row>
    <row r="194" spans="15:21">
      <c r="O194" s="156"/>
      <c r="P194" s="156"/>
      <c r="Q194" s="156"/>
      <c r="R194" s="156"/>
      <c r="S194" s="156"/>
      <c r="T194" s="156"/>
      <c r="U194" s="11"/>
    </row>
    <row r="195" spans="15:21">
      <c r="O195" s="156"/>
      <c r="P195" s="156"/>
      <c r="Q195" s="156"/>
      <c r="R195" s="156"/>
      <c r="S195" s="156"/>
      <c r="T195" s="156"/>
      <c r="U195" s="11"/>
    </row>
    <row r="196" spans="15:21">
      <c r="O196" s="156"/>
      <c r="P196" s="156"/>
      <c r="Q196" s="156"/>
      <c r="R196" s="156"/>
      <c r="S196" s="156"/>
      <c r="T196" s="156"/>
      <c r="U196" s="11"/>
    </row>
    <row r="197" spans="15:21">
      <c r="O197" s="156"/>
      <c r="P197" s="156"/>
      <c r="Q197" s="156"/>
      <c r="R197" s="156"/>
      <c r="S197" s="156"/>
      <c r="T197" s="156"/>
      <c r="U197" s="11"/>
    </row>
    <row r="198" spans="15:21">
      <c r="O198" s="156"/>
      <c r="P198" s="156"/>
      <c r="Q198" s="156"/>
      <c r="R198" s="156"/>
      <c r="S198" s="156"/>
      <c r="T198" s="156"/>
      <c r="U198" s="11"/>
    </row>
    <row r="199" spans="15:21">
      <c r="O199" s="156"/>
      <c r="P199" s="156"/>
      <c r="Q199" s="156"/>
      <c r="R199" s="156"/>
      <c r="S199" s="156"/>
      <c r="T199" s="156"/>
      <c r="U199" s="11"/>
    </row>
    <row r="200" spans="15:21">
      <c r="O200" s="156"/>
      <c r="P200" s="156"/>
      <c r="Q200" s="156"/>
      <c r="R200" s="156"/>
      <c r="S200" s="156"/>
      <c r="T200" s="156"/>
      <c r="U200" s="11"/>
    </row>
    <row r="201" spans="15:21">
      <c r="O201" s="156"/>
      <c r="P201" s="156"/>
      <c r="Q201" s="156"/>
      <c r="R201" s="156"/>
      <c r="S201" s="156"/>
      <c r="T201" s="156"/>
      <c r="U201" s="11"/>
    </row>
    <row r="202" spans="15:21">
      <c r="O202" s="156"/>
      <c r="P202" s="156"/>
      <c r="Q202" s="156"/>
      <c r="R202" s="156"/>
      <c r="S202" s="156"/>
      <c r="T202" s="156"/>
      <c r="U202" s="11"/>
    </row>
    <row r="203" spans="15:21">
      <c r="O203" s="156"/>
      <c r="P203" s="156"/>
      <c r="Q203" s="156"/>
      <c r="R203" s="156"/>
      <c r="S203" s="156"/>
      <c r="T203" s="156"/>
      <c r="U203" s="11"/>
    </row>
    <row r="204" spans="15:21">
      <c r="O204" s="156"/>
      <c r="P204" s="156"/>
      <c r="Q204" s="156"/>
      <c r="R204" s="156"/>
      <c r="S204" s="156"/>
      <c r="T204" s="156"/>
      <c r="U204" s="11"/>
    </row>
    <row r="205" spans="15:21">
      <c r="O205" s="156"/>
      <c r="P205" s="156"/>
      <c r="Q205" s="156"/>
      <c r="R205" s="156"/>
      <c r="S205" s="156"/>
      <c r="T205" s="156"/>
      <c r="U205" s="11"/>
    </row>
    <row r="206" spans="15:21">
      <c r="O206" s="156"/>
      <c r="P206" s="156"/>
      <c r="Q206" s="156"/>
      <c r="R206" s="156"/>
      <c r="S206" s="156"/>
      <c r="T206" s="156"/>
      <c r="U206" s="11"/>
    </row>
    <row r="207" spans="15:21">
      <c r="O207" s="156"/>
      <c r="P207" s="156"/>
      <c r="Q207" s="156"/>
      <c r="R207" s="156"/>
      <c r="S207" s="156"/>
      <c r="T207" s="156"/>
      <c r="U207" s="11"/>
    </row>
    <row r="208" spans="15:21">
      <c r="O208" s="156"/>
      <c r="P208" s="156"/>
      <c r="Q208" s="156"/>
      <c r="R208" s="156"/>
      <c r="S208" s="156"/>
      <c r="T208" s="156"/>
      <c r="U208" s="11"/>
    </row>
    <row r="209" spans="15:21">
      <c r="O209" s="156"/>
      <c r="P209" s="156"/>
      <c r="Q209" s="156"/>
      <c r="R209" s="156"/>
      <c r="S209" s="156"/>
      <c r="T209" s="156"/>
      <c r="U209" s="11"/>
    </row>
    <row r="210" spans="15:21">
      <c r="O210" s="156"/>
      <c r="P210" s="156"/>
      <c r="Q210" s="156"/>
      <c r="R210" s="156"/>
      <c r="S210" s="156"/>
      <c r="T210" s="156"/>
      <c r="U210" s="11"/>
    </row>
    <row r="211" spans="15:21">
      <c r="O211" s="156"/>
      <c r="P211" s="156"/>
      <c r="Q211" s="156"/>
      <c r="R211" s="156"/>
      <c r="S211" s="156"/>
      <c r="T211" s="156"/>
      <c r="U211" s="11"/>
    </row>
    <row r="212" spans="15:21">
      <c r="O212" s="156"/>
      <c r="P212" s="156"/>
      <c r="Q212" s="156"/>
      <c r="R212" s="156"/>
      <c r="S212" s="156"/>
      <c r="T212" s="156"/>
      <c r="U212" s="11"/>
    </row>
    <row r="213" spans="15:21">
      <c r="O213" s="156"/>
      <c r="P213" s="156"/>
      <c r="Q213" s="156"/>
      <c r="R213" s="156"/>
      <c r="S213" s="156"/>
      <c r="T213" s="156"/>
      <c r="U213" s="11"/>
    </row>
    <row r="214" spans="15:21">
      <c r="O214" s="156"/>
      <c r="P214" s="156"/>
      <c r="Q214" s="156"/>
      <c r="R214" s="156"/>
      <c r="S214" s="156"/>
      <c r="T214" s="156"/>
      <c r="U214" s="11"/>
    </row>
    <row r="215" spans="15:21">
      <c r="O215" s="156"/>
      <c r="P215" s="156"/>
      <c r="Q215" s="156"/>
      <c r="R215" s="156"/>
      <c r="S215" s="156"/>
      <c r="T215" s="156"/>
      <c r="U215" s="11"/>
    </row>
    <row r="216" spans="15:21">
      <c r="O216" s="156"/>
      <c r="P216" s="156"/>
      <c r="Q216" s="156"/>
      <c r="R216" s="156"/>
      <c r="S216" s="156"/>
      <c r="T216" s="156"/>
      <c r="U216" s="11"/>
    </row>
    <row r="217" spans="15:21">
      <c r="O217" s="156"/>
      <c r="P217" s="156"/>
      <c r="Q217" s="156"/>
      <c r="R217" s="156"/>
      <c r="S217" s="156"/>
      <c r="T217" s="156"/>
      <c r="U217" s="11"/>
    </row>
    <row r="218" spans="15:21">
      <c r="O218" s="156"/>
      <c r="P218" s="156"/>
      <c r="Q218" s="156"/>
      <c r="R218" s="156"/>
      <c r="S218" s="156"/>
      <c r="T218" s="156"/>
      <c r="U218" s="11"/>
    </row>
    <row r="219" spans="15:21">
      <c r="O219" s="156"/>
      <c r="P219" s="156"/>
      <c r="Q219" s="156"/>
      <c r="R219" s="156"/>
      <c r="S219" s="156"/>
      <c r="T219" s="156"/>
      <c r="U219" s="11"/>
    </row>
    <row r="220" spans="15:21">
      <c r="O220" s="156"/>
      <c r="P220" s="156"/>
      <c r="Q220" s="156"/>
      <c r="R220" s="156"/>
      <c r="S220" s="156"/>
      <c r="T220" s="156"/>
      <c r="U220" s="11"/>
    </row>
    <row r="221" spans="15:21">
      <c r="O221" s="156"/>
      <c r="P221" s="156"/>
      <c r="Q221" s="156"/>
      <c r="R221" s="156"/>
      <c r="S221" s="156"/>
      <c r="T221" s="156"/>
      <c r="U221" s="11"/>
    </row>
    <row r="222" spans="15:21">
      <c r="O222" s="156"/>
      <c r="P222" s="156"/>
      <c r="Q222" s="156"/>
      <c r="R222" s="156"/>
      <c r="S222" s="156"/>
      <c r="T222" s="156"/>
      <c r="U222" s="11"/>
    </row>
    <row r="223" spans="15:21">
      <c r="O223" s="156"/>
      <c r="P223" s="156"/>
      <c r="Q223" s="156"/>
      <c r="R223" s="156"/>
      <c r="S223" s="156"/>
      <c r="T223" s="156"/>
      <c r="U223" s="11"/>
    </row>
    <row r="224" spans="15:21">
      <c r="O224" s="156"/>
      <c r="P224" s="156"/>
      <c r="Q224" s="156"/>
      <c r="R224" s="156"/>
      <c r="S224" s="156"/>
      <c r="T224" s="156"/>
      <c r="U224" s="11"/>
    </row>
    <row r="225" spans="15:21">
      <c r="O225" s="156"/>
      <c r="P225" s="156"/>
      <c r="Q225" s="156"/>
      <c r="R225" s="156"/>
      <c r="S225" s="156"/>
      <c r="T225" s="156"/>
      <c r="U225" s="11"/>
    </row>
    <row r="226" spans="15:21">
      <c r="O226" s="156"/>
      <c r="P226" s="156"/>
      <c r="Q226" s="156"/>
      <c r="R226" s="156"/>
      <c r="S226" s="156"/>
      <c r="T226" s="156"/>
      <c r="U226" s="11"/>
    </row>
    <row r="227" spans="15:21">
      <c r="O227" s="156"/>
      <c r="P227" s="156"/>
      <c r="Q227" s="156"/>
      <c r="R227" s="156"/>
      <c r="S227" s="156"/>
      <c r="T227" s="156"/>
      <c r="U227" s="11"/>
    </row>
    <row r="228" spans="15:21">
      <c r="O228" s="156"/>
      <c r="P228" s="156"/>
      <c r="Q228" s="156"/>
      <c r="R228" s="156"/>
      <c r="S228" s="156"/>
      <c r="T228" s="156"/>
      <c r="U228" s="11"/>
    </row>
    <row r="229" spans="15:21">
      <c r="O229" s="156"/>
      <c r="P229" s="156"/>
      <c r="Q229" s="156"/>
      <c r="R229" s="156"/>
      <c r="S229" s="156"/>
      <c r="T229" s="156"/>
      <c r="U229" s="11"/>
    </row>
    <row r="230" spans="15:21">
      <c r="O230" s="156"/>
      <c r="P230" s="156"/>
      <c r="Q230" s="156"/>
      <c r="R230" s="156"/>
      <c r="S230" s="156"/>
      <c r="T230" s="156"/>
      <c r="U230" s="11"/>
    </row>
    <row r="231" spans="15:21">
      <c r="O231" s="156"/>
      <c r="P231" s="156"/>
      <c r="Q231" s="156"/>
      <c r="R231" s="156"/>
      <c r="S231" s="156"/>
      <c r="T231" s="156"/>
      <c r="U231" s="11"/>
    </row>
    <row r="232" spans="15:21">
      <c r="O232" s="156"/>
      <c r="P232" s="156"/>
      <c r="Q232" s="156"/>
      <c r="R232" s="156"/>
      <c r="S232" s="156"/>
      <c r="T232" s="156"/>
      <c r="U232" s="11"/>
    </row>
    <row r="233" spans="15:21">
      <c r="O233" s="156"/>
      <c r="P233" s="156"/>
      <c r="Q233" s="156"/>
      <c r="R233" s="156"/>
      <c r="S233" s="156"/>
      <c r="T233" s="156"/>
      <c r="U233" s="11"/>
    </row>
    <row r="234" spans="15:21">
      <c r="O234" s="156"/>
      <c r="P234" s="156"/>
      <c r="Q234" s="156"/>
      <c r="R234" s="156"/>
      <c r="S234" s="156"/>
      <c r="T234" s="156"/>
      <c r="U234" s="11"/>
    </row>
    <row r="235" spans="15:21">
      <c r="O235" s="156"/>
      <c r="P235" s="156"/>
      <c r="Q235" s="156"/>
      <c r="R235" s="156"/>
      <c r="S235" s="156"/>
      <c r="T235" s="156"/>
      <c r="U235" s="11"/>
    </row>
    <row r="236" spans="15:21">
      <c r="O236" s="156"/>
      <c r="P236" s="156"/>
      <c r="Q236" s="156"/>
      <c r="R236" s="156"/>
      <c r="S236" s="156"/>
      <c r="T236" s="156"/>
      <c r="U236" s="11"/>
    </row>
    <row r="237" spans="15:21">
      <c r="O237" s="156"/>
      <c r="P237" s="156"/>
      <c r="Q237" s="156"/>
      <c r="R237" s="156"/>
      <c r="S237" s="156"/>
      <c r="T237" s="156"/>
      <c r="U237" s="11"/>
    </row>
    <row r="238" spans="15:21">
      <c r="O238" s="156"/>
      <c r="P238" s="156"/>
      <c r="Q238" s="156"/>
      <c r="R238" s="156"/>
      <c r="S238" s="156"/>
      <c r="T238" s="156"/>
      <c r="U238" s="11"/>
    </row>
    <row r="239" spans="15:21">
      <c r="O239" s="156"/>
      <c r="P239" s="156"/>
      <c r="Q239" s="156"/>
      <c r="R239" s="156"/>
      <c r="S239" s="156"/>
      <c r="T239" s="156"/>
      <c r="U239" s="11"/>
    </row>
    <row r="240" spans="15:21">
      <c r="O240" s="156"/>
      <c r="P240" s="156"/>
      <c r="Q240" s="156"/>
      <c r="R240" s="156"/>
      <c r="S240" s="156"/>
      <c r="T240" s="156"/>
      <c r="U240" s="11"/>
    </row>
    <row r="241" spans="15:21">
      <c r="O241" s="156"/>
      <c r="P241" s="156"/>
      <c r="Q241" s="156"/>
      <c r="R241" s="156"/>
      <c r="S241" s="156"/>
      <c r="T241" s="156"/>
      <c r="U241" s="11"/>
    </row>
    <row r="242" spans="15:21">
      <c r="O242" s="156"/>
      <c r="P242" s="156"/>
      <c r="Q242" s="156"/>
      <c r="R242" s="156"/>
      <c r="S242" s="156"/>
      <c r="T242" s="156"/>
      <c r="U242" s="11"/>
    </row>
    <row r="243" spans="15:21">
      <c r="O243" s="156"/>
      <c r="P243" s="156"/>
      <c r="Q243" s="156"/>
      <c r="R243" s="156"/>
      <c r="S243" s="156"/>
      <c r="T243" s="156"/>
      <c r="U243" s="11"/>
    </row>
    <row r="244" spans="15:21">
      <c r="O244" s="156"/>
      <c r="P244" s="156"/>
      <c r="Q244" s="156"/>
      <c r="R244" s="156"/>
      <c r="S244" s="156"/>
      <c r="T244" s="156"/>
      <c r="U244" s="11"/>
    </row>
    <row r="245" spans="15:21">
      <c r="O245" s="156"/>
      <c r="P245" s="156"/>
      <c r="Q245" s="156"/>
      <c r="R245" s="156"/>
      <c r="S245" s="156"/>
      <c r="T245" s="156"/>
      <c r="U245" s="11"/>
    </row>
    <row r="246" spans="15:21">
      <c r="O246" s="156"/>
      <c r="P246" s="156"/>
      <c r="Q246" s="156"/>
      <c r="R246" s="156"/>
      <c r="S246" s="156"/>
      <c r="T246" s="156"/>
      <c r="U246" s="11"/>
    </row>
    <row r="247" spans="15:21">
      <c r="O247" s="156"/>
      <c r="P247" s="156"/>
      <c r="Q247" s="156"/>
      <c r="R247" s="156"/>
      <c r="S247" s="156"/>
      <c r="T247" s="156"/>
      <c r="U247" s="11"/>
    </row>
    <row r="248" spans="15:21">
      <c r="O248" s="156"/>
      <c r="P248" s="156"/>
      <c r="Q248" s="156"/>
      <c r="R248" s="156"/>
      <c r="S248" s="156"/>
      <c r="T248" s="156"/>
      <c r="U248" s="11"/>
    </row>
    <row r="249" spans="15:21">
      <c r="O249" s="156"/>
      <c r="P249" s="156"/>
      <c r="Q249" s="156"/>
      <c r="R249" s="156"/>
      <c r="S249" s="156"/>
      <c r="T249" s="156"/>
      <c r="U249" s="11"/>
    </row>
    <row r="250" spans="15:21">
      <c r="O250" s="156"/>
      <c r="P250" s="156"/>
      <c r="Q250" s="156"/>
      <c r="R250" s="156"/>
      <c r="S250" s="156"/>
      <c r="T250" s="156"/>
      <c r="U250" s="11"/>
    </row>
  </sheetData>
  <mergeCells count="188">
    <mergeCell ref="AY11:BJ11"/>
    <mergeCell ref="O75:T75"/>
    <mergeCell ref="O76:T76"/>
    <mergeCell ref="O77:T77"/>
    <mergeCell ref="O78:T78"/>
    <mergeCell ref="O79:T79"/>
    <mergeCell ref="O80:T80"/>
    <mergeCell ref="O81:T81"/>
    <mergeCell ref="O82:T82"/>
    <mergeCell ref="O11:Z11"/>
    <mergeCell ref="AA11:AL11"/>
    <mergeCell ref="AM11:AX11"/>
    <mergeCell ref="O89:T89"/>
    <mergeCell ref="O90:T90"/>
    <mergeCell ref="O91:T91"/>
    <mergeCell ref="O92:T92"/>
    <mergeCell ref="O93:T93"/>
    <mergeCell ref="O94:T94"/>
    <mergeCell ref="O83:T83"/>
    <mergeCell ref="O84:T84"/>
    <mergeCell ref="O85:T85"/>
    <mergeCell ref="O86:T86"/>
    <mergeCell ref="O87:T87"/>
    <mergeCell ref="O88:T88"/>
    <mergeCell ref="O101:T101"/>
    <mergeCell ref="O102:T102"/>
    <mergeCell ref="O103:T103"/>
    <mergeCell ref="O104:T104"/>
    <mergeCell ref="O105:T105"/>
    <mergeCell ref="O106:T106"/>
    <mergeCell ref="O95:T95"/>
    <mergeCell ref="O96:T96"/>
    <mergeCell ref="O97:T97"/>
    <mergeCell ref="O98:T98"/>
    <mergeCell ref="O99:T99"/>
    <mergeCell ref="O100:T100"/>
    <mergeCell ref="O113:T113"/>
    <mergeCell ref="O114:T114"/>
    <mergeCell ref="O115:T115"/>
    <mergeCell ref="O116:T116"/>
    <mergeCell ref="O117:T117"/>
    <mergeCell ref="O118:T118"/>
    <mergeCell ref="O107:T107"/>
    <mergeCell ref="O108:T108"/>
    <mergeCell ref="O109:T109"/>
    <mergeCell ref="O110:T110"/>
    <mergeCell ref="O111:T111"/>
    <mergeCell ref="O112:T112"/>
    <mergeCell ref="O125:T125"/>
    <mergeCell ref="O126:T126"/>
    <mergeCell ref="O127:T127"/>
    <mergeCell ref="O128:T128"/>
    <mergeCell ref="O129:T129"/>
    <mergeCell ref="O130:T130"/>
    <mergeCell ref="O119:T119"/>
    <mergeCell ref="O120:T120"/>
    <mergeCell ref="O121:T121"/>
    <mergeCell ref="O122:T122"/>
    <mergeCell ref="O123:T123"/>
    <mergeCell ref="O124:T124"/>
    <mergeCell ref="O137:T137"/>
    <mergeCell ref="O138:T138"/>
    <mergeCell ref="O139:T139"/>
    <mergeCell ref="O140:T140"/>
    <mergeCell ref="O141:T141"/>
    <mergeCell ref="O142:T142"/>
    <mergeCell ref="O131:T131"/>
    <mergeCell ref="O132:T132"/>
    <mergeCell ref="O133:T133"/>
    <mergeCell ref="O134:T134"/>
    <mergeCell ref="O135:T135"/>
    <mergeCell ref="O136:T136"/>
    <mergeCell ref="O149:T149"/>
    <mergeCell ref="O150:T150"/>
    <mergeCell ref="O151:T151"/>
    <mergeCell ref="O152:T152"/>
    <mergeCell ref="O153:T153"/>
    <mergeCell ref="O154:T154"/>
    <mergeCell ref="O143:T143"/>
    <mergeCell ref="O144:T144"/>
    <mergeCell ref="O145:T145"/>
    <mergeCell ref="O146:T146"/>
    <mergeCell ref="O147:T147"/>
    <mergeCell ref="O148:T148"/>
    <mergeCell ref="O161:T161"/>
    <mergeCell ref="O162:T162"/>
    <mergeCell ref="O163:T163"/>
    <mergeCell ref="O164:T164"/>
    <mergeCell ref="O165:T165"/>
    <mergeCell ref="O166:T166"/>
    <mergeCell ref="O155:T155"/>
    <mergeCell ref="O156:T156"/>
    <mergeCell ref="O157:T157"/>
    <mergeCell ref="O158:T158"/>
    <mergeCell ref="O159:T159"/>
    <mergeCell ref="O160:T160"/>
    <mergeCell ref="O173:T173"/>
    <mergeCell ref="O174:T174"/>
    <mergeCell ref="O175:T175"/>
    <mergeCell ref="O176:T176"/>
    <mergeCell ref="O177:T177"/>
    <mergeCell ref="O178:T178"/>
    <mergeCell ref="O167:T167"/>
    <mergeCell ref="O168:T168"/>
    <mergeCell ref="O169:T169"/>
    <mergeCell ref="O170:T170"/>
    <mergeCell ref="O171:T171"/>
    <mergeCell ref="O172:T172"/>
    <mergeCell ref="O185:T185"/>
    <mergeCell ref="O186:T186"/>
    <mergeCell ref="O187:T187"/>
    <mergeCell ref="O188:T188"/>
    <mergeCell ref="O189:T189"/>
    <mergeCell ref="O190:T190"/>
    <mergeCell ref="O179:T179"/>
    <mergeCell ref="O180:T180"/>
    <mergeCell ref="O181:T181"/>
    <mergeCell ref="O182:T182"/>
    <mergeCell ref="O183:T183"/>
    <mergeCell ref="O184:T184"/>
    <mergeCell ref="O197:T197"/>
    <mergeCell ref="O198:T198"/>
    <mergeCell ref="O199:T199"/>
    <mergeCell ref="O200:T200"/>
    <mergeCell ref="O201:T201"/>
    <mergeCell ref="O202:T202"/>
    <mergeCell ref="O191:T191"/>
    <mergeCell ref="O192:T192"/>
    <mergeCell ref="O193:T193"/>
    <mergeCell ref="O194:T194"/>
    <mergeCell ref="O195:T195"/>
    <mergeCell ref="O196:T196"/>
    <mergeCell ref="O209:T209"/>
    <mergeCell ref="O210:T210"/>
    <mergeCell ref="O211:T211"/>
    <mergeCell ref="O212:T212"/>
    <mergeCell ref="O213:T213"/>
    <mergeCell ref="O214:T214"/>
    <mergeCell ref="O203:T203"/>
    <mergeCell ref="O204:T204"/>
    <mergeCell ref="O205:T205"/>
    <mergeCell ref="O206:T206"/>
    <mergeCell ref="O207:T207"/>
    <mergeCell ref="O208:T208"/>
    <mergeCell ref="O224:T224"/>
    <mergeCell ref="O225:T225"/>
    <mergeCell ref="O226:T226"/>
    <mergeCell ref="O215:T215"/>
    <mergeCell ref="O216:T216"/>
    <mergeCell ref="O217:T217"/>
    <mergeCell ref="O218:T218"/>
    <mergeCell ref="O219:T219"/>
    <mergeCell ref="O220:T220"/>
    <mergeCell ref="O246:T246"/>
    <mergeCell ref="O247:T247"/>
    <mergeCell ref="O248:T248"/>
    <mergeCell ref="O249:T249"/>
    <mergeCell ref="O250:T250"/>
    <mergeCell ref="O239:T239"/>
    <mergeCell ref="O240:T240"/>
    <mergeCell ref="O241:T241"/>
    <mergeCell ref="O242:T242"/>
    <mergeCell ref="O243:T243"/>
    <mergeCell ref="O244:T244"/>
    <mergeCell ref="C2:D2"/>
    <mergeCell ref="C6:D6"/>
    <mergeCell ref="G4:I4"/>
    <mergeCell ref="G5:I5"/>
    <mergeCell ref="G6:I6"/>
    <mergeCell ref="G7:I7"/>
    <mergeCell ref="F2:I2"/>
    <mergeCell ref="G3:I3"/>
    <mergeCell ref="O245:T245"/>
    <mergeCell ref="O233:T233"/>
    <mergeCell ref="O234:T234"/>
    <mergeCell ref="O235:T235"/>
    <mergeCell ref="O236:T236"/>
    <mergeCell ref="O237:T237"/>
    <mergeCell ref="O238:T238"/>
    <mergeCell ref="O227:T227"/>
    <mergeCell ref="O228:T228"/>
    <mergeCell ref="O229:T229"/>
    <mergeCell ref="O230:T230"/>
    <mergeCell ref="O231:T231"/>
    <mergeCell ref="O232:T232"/>
    <mergeCell ref="O221:T221"/>
    <mergeCell ref="O222:T222"/>
    <mergeCell ref="O223:T223"/>
  </mergeCells>
  <conditionalFormatting sqref="B12:L12">
    <cfRule type="cellIs" dxfId="7" priority="4" operator="equal">
      <formula>"R"</formula>
    </cfRule>
  </conditionalFormatting>
  <conditionalFormatting sqref="C2">
    <cfRule type="cellIs" dxfId="6" priority="3" operator="equal">
      <formula>"R"</formula>
    </cfRule>
  </conditionalFormatting>
  <conditionalFormatting sqref="C6">
    <cfRule type="cellIs" dxfId="5" priority="2" operator="equal">
      <formula>"R"</formula>
    </cfRule>
  </conditionalFormatting>
  <conditionalFormatting sqref="F2">
    <cfRule type="cellIs" dxfId="4" priority="1" operator="equal">
      <formula>"R"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&amp;L_x000D_&amp;1#&amp;"Calibri"&amp;10&amp;K000000 Data sensitivity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55061-58B8-4A5D-95A4-BD69DE562285}">
  <sheetPr>
    <tabColor theme="3" tint="9.9978637043366805E-2"/>
  </sheetPr>
  <dimension ref="B2:BU114"/>
  <sheetViews>
    <sheetView showGridLines="0" topLeftCell="F1" zoomScale="50" zoomScaleNormal="50" workbookViewId="0">
      <selection activeCell="S12" sqref="S12:Y12"/>
    </sheetView>
  </sheetViews>
  <sheetFormatPr defaultColWidth="8.5703125" defaultRowHeight="12"/>
  <cols>
    <col min="1" max="1" width="2" style="2" customWidth="1"/>
    <col min="2" max="2" width="8.5703125" style="2"/>
    <col min="3" max="3" width="16.5703125" style="2" customWidth="1"/>
    <col min="4" max="4" width="52.5703125" style="2" customWidth="1"/>
    <col min="5" max="5" width="28.42578125" style="2" customWidth="1"/>
    <col min="6" max="6" width="14.5703125" style="1" customWidth="1"/>
    <col min="7" max="7" width="15.5703125" style="3" customWidth="1"/>
    <col min="8" max="9" width="14.5703125" style="2" customWidth="1"/>
    <col min="10" max="10" width="39.5703125" style="2" customWidth="1"/>
    <col min="11" max="11" width="14.85546875" style="2" customWidth="1"/>
    <col min="12" max="13" width="1.5703125" style="2" customWidth="1"/>
    <col min="14" max="27" width="9.28515625" style="2" customWidth="1"/>
    <col min="28" max="73" width="4.85546875" style="2" customWidth="1"/>
    <col min="74" max="16384" width="8.5703125" style="2"/>
  </cols>
  <sheetData>
    <row r="2" spans="2:73">
      <c r="C2" s="151" t="s">
        <v>0</v>
      </c>
      <c r="D2" s="152"/>
      <c r="F2" s="153" t="s">
        <v>1</v>
      </c>
      <c r="G2" s="153"/>
      <c r="H2" s="153"/>
      <c r="I2" s="153"/>
    </row>
    <row r="3" spans="2:73">
      <c r="C3" s="68" t="s">
        <v>2</v>
      </c>
      <c r="D3" s="69" t="s">
        <v>3</v>
      </c>
      <c r="F3" s="63" t="s">
        <v>4</v>
      </c>
      <c r="G3" s="154" t="s">
        <v>5</v>
      </c>
      <c r="H3" s="154"/>
      <c r="I3" s="154"/>
    </row>
    <row r="4" spans="2:73">
      <c r="C4" s="68" t="s">
        <v>6</v>
      </c>
      <c r="D4" s="69" t="s">
        <v>7</v>
      </c>
      <c r="F4" s="64" t="s">
        <v>8</v>
      </c>
      <c r="G4" s="154" t="s">
        <v>9</v>
      </c>
      <c r="H4" s="154"/>
      <c r="I4" s="154"/>
    </row>
    <row r="5" spans="2:73">
      <c r="C5" s="68" t="s">
        <v>10</v>
      </c>
      <c r="D5" s="69" t="s">
        <v>11</v>
      </c>
      <c r="F5" s="65" t="s">
        <v>12</v>
      </c>
      <c r="G5" s="154" t="s">
        <v>13</v>
      </c>
      <c r="H5" s="154"/>
      <c r="I5" s="154"/>
    </row>
    <row r="6" spans="2:73">
      <c r="C6" s="151" t="s">
        <v>14</v>
      </c>
      <c r="D6" s="152"/>
      <c r="F6" s="66" t="s">
        <v>15</v>
      </c>
      <c r="G6" s="154" t="s">
        <v>16</v>
      </c>
      <c r="H6" s="154"/>
      <c r="I6" s="154"/>
    </row>
    <row r="7" spans="2:73">
      <c r="C7" s="70" t="s">
        <v>2</v>
      </c>
      <c r="D7" s="71" t="s">
        <v>7</v>
      </c>
      <c r="F7" s="67" t="s">
        <v>17</v>
      </c>
      <c r="G7" s="154" t="s">
        <v>18</v>
      </c>
      <c r="H7" s="154"/>
      <c r="I7" s="154"/>
    </row>
    <row r="8" spans="2:73">
      <c r="C8" s="70" t="s">
        <v>6</v>
      </c>
      <c r="D8" s="71" t="s">
        <v>11</v>
      </c>
    </row>
    <row r="9" spans="2:73">
      <c r="C9" s="70" t="s">
        <v>10</v>
      </c>
      <c r="D9" s="71" t="s">
        <v>19</v>
      </c>
    </row>
    <row r="10" spans="2:73">
      <c r="N10" s="155" t="s">
        <v>20</v>
      </c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 t="s">
        <v>21</v>
      </c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 t="s">
        <v>22</v>
      </c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 t="s">
        <v>23</v>
      </c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 t="s">
        <v>197</v>
      </c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7"/>
    </row>
    <row r="11" spans="2:73" s="4" customFormat="1" ht="55.7" customHeight="1">
      <c r="B11" s="26" t="s">
        <v>24</v>
      </c>
      <c r="C11" s="26" t="s">
        <v>25</v>
      </c>
      <c r="D11" s="26" t="s">
        <v>26</v>
      </c>
      <c r="E11" s="26" t="s">
        <v>27</v>
      </c>
      <c r="F11" s="26" t="s">
        <v>28</v>
      </c>
      <c r="G11" s="26" t="s">
        <v>29</v>
      </c>
      <c r="H11" s="26" t="s">
        <v>30</v>
      </c>
      <c r="I11" s="26" t="s">
        <v>31</v>
      </c>
      <c r="J11" s="26" t="s">
        <v>32</v>
      </c>
      <c r="K11" s="37" t="s">
        <v>34</v>
      </c>
      <c r="L11" s="2"/>
      <c r="M11" s="2"/>
      <c r="N11" s="4">
        <v>1</v>
      </c>
      <c r="O11" s="4">
        <v>2</v>
      </c>
      <c r="P11" s="4">
        <v>3</v>
      </c>
      <c r="Q11" s="4">
        <v>4</v>
      </c>
      <c r="R11" s="4">
        <v>5</v>
      </c>
      <c r="S11" s="4">
        <v>6</v>
      </c>
      <c r="T11" s="4">
        <v>7</v>
      </c>
      <c r="U11" s="4">
        <v>8</v>
      </c>
      <c r="V11" s="4">
        <v>9</v>
      </c>
      <c r="W11" s="4">
        <v>10</v>
      </c>
      <c r="X11" s="4">
        <v>11</v>
      </c>
      <c r="Y11" s="4">
        <v>12</v>
      </c>
      <c r="Z11" s="90">
        <v>13</v>
      </c>
      <c r="AA11" s="4">
        <v>14</v>
      </c>
      <c r="AB11" s="4">
        <v>15</v>
      </c>
      <c r="AC11" s="4">
        <v>16</v>
      </c>
      <c r="AD11" s="4">
        <v>17</v>
      </c>
      <c r="AE11" s="4">
        <v>18</v>
      </c>
      <c r="AF11" s="4">
        <v>19</v>
      </c>
      <c r="AG11" s="4">
        <v>20</v>
      </c>
      <c r="AH11" s="4">
        <v>21</v>
      </c>
      <c r="AI11" s="4">
        <v>22</v>
      </c>
      <c r="AJ11" s="4">
        <v>23</v>
      </c>
      <c r="AK11" s="6">
        <v>24</v>
      </c>
      <c r="AL11" s="90">
        <v>25</v>
      </c>
      <c r="AM11" s="4">
        <v>26</v>
      </c>
      <c r="AN11" s="4">
        <v>27</v>
      </c>
      <c r="AO11" s="4">
        <v>28</v>
      </c>
      <c r="AP11" s="4">
        <v>29</v>
      </c>
      <c r="AQ11" s="4">
        <v>30</v>
      </c>
      <c r="AR11" s="4">
        <v>31</v>
      </c>
      <c r="AS11" s="4">
        <v>32</v>
      </c>
      <c r="AT11" s="4">
        <v>33</v>
      </c>
      <c r="AU11" s="4">
        <v>34</v>
      </c>
      <c r="AV11" s="4">
        <v>35</v>
      </c>
      <c r="AW11" s="6">
        <v>36</v>
      </c>
      <c r="AX11" s="90">
        <v>37</v>
      </c>
      <c r="AY11" s="4">
        <v>38</v>
      </c>
      <c r="AZ11" s="4">
        <v>39</v>
      </c>
      <c r="BA11" s="4">
        <v>40</v>
      </c>
      <c r="BB11" s="4">
        <v>41</v>
      </c>
      <c r="BC11" s="4">
        <v>42</v>
      </c>
      <c r="BD11" s="4">
        <v>43</v>
      </c>
      <c r="BE11" s="4">
        <v>44</v>
      </c>
      <c r="BF11" s="4">
        <v>45</v>
      </c>
      <c r="BG11" s="4">
        <v>46</v>
      </c>
      <c r="BH11" s="4">
        <v>47</v>
      </c>
      <c r="BI11" s="6">
        <v>48</v>
      </c>
      <c r="BJ11" s="90">
        <v>49</v>
      </c>
      <c r="BK11" s="4">
        <v>50</v>
      </c>
      <c r="BL11" s="4">
        <v>51</v>
      </c>
      <c r="BM11" s="4">
        <v>52</v>
      </c>
      <c r="BN11" s="4">
        <v>53</v>
      </c>
      <c r="BO11" s="4">
        <v>54</v>
      </c>
      <c r="BP11" s="4">
        <v>55</v>
      </c>
      <c r="BQ11" s="4">
        <v>56</v>
      </c>
      <c r="BR11" s="4">
        <v>57</v>
      </c>
      <c r="BS11" s="4">
        <v>58</v>
      </c>
      <c r="BT11" s="4">
        <v>59</v>
      </c>
      <c r="BU11" s="6">
        <v>60</v>
      </c>
    </row>
    <row r="12" spans="2:73">
      <c r="B12" s="27">
        <v>31</v>
      </c>
      <c r="C12" s="27">
        <v>31007862</v>
      </c>
      <c r="D12" s="28" t="s">
        <v>110</v>
      </c>
      <c r="E12" s="29" t="s">
        <v>111</v>
      </c>
      <c r="F12" s="30" t="s">
        <v>112</v>
      </c>
      <c r="G12" s="27" t="s">
        <v>113</v>
      </c>
      <c r="H12" s="32">
        <v>2548.8200000000002</v>
      </c>
      <c r="I12" s="31">
        <f t="shared" ref="I12:I75" si="0">(H12*0.1)+H12</f>
        <v>2803.7020000000002</v>
      </c>
      <c r="J12" s="114" t="s">
        <v>198</v>
      </c>
      <c r="K12" s="31" cm="1">
        <f t="array" ref="K12">_xlfn.IFS(I12&lt;1000,4,I12&lt;3000,6,I12&gt;3000,8)</f>
        <v>6</v>
      </c>
      <c r="N12" s="13" t="s">
        <v>4</v>
      </c>
      <c r="O12" s="13" t="s">
        <v>4</v>
      </c>
      <c r="P12" s="13" t="s">
        <v>4</v>
      </c>
      <c r="Q12" s="14" t="s">
        <v>8</v>
      </c>
      <c r="R12" s="15" t="s">
        <v>12</v>
      </c>
      <c r="S12" s="16" t="s">
        <v>39</v>
      </c>
      <c r="T12" s="16" t="s">
        <v>39</v>
      </c>
      <c r="U12" s="16" t="s">
        <v>39</v>
      </c>
      <c r="V12" s="16" t="s">
        <v>39</v>
      </c>
      <c r="W12" s="16" t="s">
        <v>39</v>
      </c>
      <c r="X12" s="16" t="s">
        <v>39</v>
      </c>
      <c r="Y12" s="18" t="s">
        <v>17</v>
      </c>
      <c r="Z12" s="61" t="s">
        <v>12</v>
      </c>
      <c r="AK12" s="7"/>
      <c r="AL12" s="8"/>
      <c r="AW12" s="7"/>
      <c r="AX12" s="8"/>
      <c r="BI12" s="7"/>
      <c r="BU12" s="7"/>
    </row>
    <row r="13" spans="2:73">
      <c r="B13" s="27">
        <v>62</v>
      </c>
      <c r="C13" s="27">
        <v>31010812</v>
      </c>
      <c r="D13" s="28" t="s">
        <v>114</v>
      </c>
      <c r="E13" s="34" t="s">
        <v>115</v>
      </c>
      <c r="F13" s="30" t="s">
        <v>112</v>
      </c>
      <c r="G13" s="27" t="s">
        <v>94</v>
      </c>
      <c r="H13" s="32">
        <v>1784.8900000000003</v>
      </c>
      <c r="I13" s="31">
        <f t="shared" si="0"/>
        <v>1963.3790000000004</v>
      </c>
      <c r="J13" s="114" t="s">
        <v>198</v>
      </c>
      <c r="K13" s="31" cm="1">
        <f t="array" ref="K13">_xlfn.IFS(I13&lt;1000,4,I13&lt;3000,6,I13&gt;3000,8)</f>
        <v>6</v>
      </c>
      <c r="N13" s="13" t="s">
        <v>4</v>
      </c>
      <c r="O13" s="13" t="s">
        <v>4</v>
      </c>
      <c r="P13" s="13" t="s">
        <v>4</v>
      </c>
      <c r="Q13" s="14" t="s">
        <v>8</v>
      </c>
      <c r="R13" s="15" t="s">
        <v>12</v>
      </c>
      <c r="S13" s="16" t="s">
        <v>42</v>
      </c>
      <c r="T13" s="16" t="s">
        <v>42</v>
      </c>
      <c r="U13" s="16" t="s">
        <v>42</v>
      </c>
      <c r="V13" s="16" t="s">
        <v>42</v>
      </c>
      <c r="W13" s="16" t="s">
        <v>42</v>
      </c>
      <c r="X13" s="16" t="s">
        <v>42</v>
      </c>
      <c r="Y13" s="18" t="s">
        <v>17</v>
      </c>
      <c r="Z13" s="61" t="s">
        <v>12</v>
      </c>
      <c r="AK13" s="7"/>
      <c r="AL13" s="8"/>
      <c r="AW13" s="7"/>
      <c r="AX13" s="8"/>
      <c r="BI13" s="7"/>
      <c r="BU13" s="7"/>
    </row>
    <row r="14" spans="2:73">
      <c r="B14" s="27">
        <v>14</v>
      </c>
      <c r="C14" s="27">
        <v>31010456</v>
      </c>
      <c r="D14" s="28" t="s">
        <v>116</v>
      </c>
      <c r="E14" s="29" t="s">
        <v>117</v>
      </c>
      <c r="F14" s="30" t="s">
        <v>112</v>
      </c>
      <c r="G14" s="27" t="s">
        <v>94</v>
      </c>
      <c r="H14" s="32">
        <v>1507.85</v>
      </c>
      <c r="I14" s="31">
        <f t="shared" si="0"/>
        <v>1658.635</v>
      </c>
      <c r="J14" s="114" t="s">
        <v>198</v>
      </c>
      <c r="K14" s="31" cm="1">
        <f t="array" ref="K14">_xlfn.IFS(I14&lt;1000,4,I14&lt;3000,6,I14&gt;3000,8)</f>
        <v>6</v>
      </c>
      <c r="N14" s="13" t="s">
        <v>4</v>
      </c>
      <c r="O14" s="13" t="s">
        <v>4</v>
      </c>
      <c r="P14" s="13" t="s">
        <v>4</v>
      </c>
      <c r="Q14" s="14" t="s">
        <v>8</v>
      </c>
      <c r="R14" s="15" t="s">
        <v>12</v>
      </c>
      <c r="S14" s="16" t="s">
        <v>45</v>
      </c>
      <c r="T14" s="16" t="s">
        <v>45</v>
      </c>
      <c r="U14" s="16" t="s">
        <v>45</v>
      </c>
      <c r="V14" s="16" t="s">
        <v>45</v>
      </c>
      <c r="W14" s="16" t="s">
        <v>45</v>
      </c>
      <c r="X14" s="16" t="s">
        <v>45</v>
      </c>
      <c r="Y14" s="18" t="s">
        <v>17</v>
      </c>
      <c r="Z14" s="61" t="s">
        <v>12</v>
      </c>
      <c r="AK14" s="7"/>
      <c r="AL14" s="8"/>
      <c r="AW14" s="7"/>
      <c r="AX14" s="8"/>
      <c r="BI14" s="7"/>
      <c r="BU14" s="7"/>
    </row>
    <row r="15" spans="2:73">
      <c r="B15" s="27">
        <v>108</v>
      </c>
      <c r="C15" s="27">
        <v>31010251</v>
      </c>
      <c r="D15" s="28" t="s">
        <v>125</v>
      </c>
      <c r="E15" s="29" t="s">
        <v>126</v>
      </c>
      <c r="F15" s="30" t="s">
        <v>112</v>
      </c>
      <c r="G15" s="27" t="s">
        <v>127</v>
      </c>
      <c r="H15" s="32">
        <v>2613.88</v>
      </c>
      <c r="I15" s="31">
        <f t="shared" si="0"/>
        <v>2875.268</v>
      </c>
      <c r="J15" s="114" t="s">
        <v>199</v>
      </c>
      <c r="K15" s="31" cm="1">
        <f t="array" ref="K15">_xlfn.IFS(I15&lt;1000,4,I15&lt;3000,6,I15&gt;3000,8)</f>
        <v>6</v>
      </c>
      <c r="N15" s="19" t="s">
        <v>4</v>
      </c>
      <c r="O15" s="19" t="s">
        <v>4</v>
      </c>
      <c r="P15" s="19" t="s">
        <v>4</v>
      </c>
      <c r="Q15" s="20" t="s">
        <v>8</v>
      </c>
      <c r="R15" s="15" t="s">
        <v>12</v>
      </c>
      <c r="S15" s="22" t="s">
        <v>47</v>
      </c>
      <c r="T15" s="22" t="s">
        <v>47</v>
      </c>
      <c r="U15" s="22" t="s">
        <v>47</v>
      </c>
      <c r="V15" s="22" t="s">
        <v>47</v>
      </c>
      <c r="W15" s="22" t="s">
        <v>47</v>
      </c>
      <c r="X15" s="22" t="s">
        <v>47</v>
      </c>
      <c r="Y15" s="18" t="s">
        <v>17</v>
      </c>
      <c r="Z15" s="61" t="s">
        <v>12</v>
      </c>
      <c r="AK15" s="7"/>
      <c r="AL15" s="8"/>
      <c r="AW15" s="7"/>
      <c r="AX15" s="8"/>
      <c r="BI15" s="7"/>
      <c r="BU15" s="7"/>
    </row>
    <row r="16" spans="2:73">
      <c r="B16" s="27">
        <v>35</v>
      </c>
      <c r="C16" s="27">
        <v>31007838</v>
      </c>
      <c r="D16" s="28" t="s">
        <v>123</v>
      </c>
      <c r="E16" s="29" t="s">
        <v>111</v>
      </c>
      <c r="F16" s="30" t="s">
        <v>112</v>
      </c>
      <c r="G16" s="27" t="s">
        <v>124</v>
      </c>
      <c r="H16" s="32">
        <v>1748.42</v>
      </c>
      <c r="I16" s="31">
        <f t="shared" si="0"/>
        <v>1923.2620000000002</v>
      </c>
      <c r="J16" s="114" t="s">
        <v>199</v>
      </c>
      <c r="K16" s="31" cm="1">
        <f t="array" ref="K16">_xlfn.IFS(I16&lt;1000,4,I16&lt;3000,6,I16&gt;3000,8)</f>
        <v>6</v>
      </c>
      <c r="N16" s="19" t="s">
        <v>4</v>
      </c>
      <c r="O16" s="19" t="s">
        <v>4</v>
      </c>
      <c r="P16" s="19" t="s">
        <v>4</v>
      </c>
      <c r="Q16" s="20" t="s">
        <v>8</v>
      </c>
      <c r="R16" s="15" t="s">
        <v>12</v>
      </c>
      <c r="S16" s="16" t="s">
        <v>50</v>
      </c>
      <c r="T16" s="16" t="s">
        <v>50</v>
      </c>
      <c r="U16" s="16" t="s">
        <v>50</v>
      </c>
      <c r="V16" s="16" t="s">
        <v>50</v>
      </c>
      <c r="W16" s="16" t="s">
        <v>50</v>
      </c>
      <c r="X16" s="16" t="s">
        <v>50</v>
      </c>
      <c r="Y16" s="18" t="s">
        <v>17</v>
      </c>
      <c r="Z16" s="61" t="s">
        <v>12</v>
      </c>
      <c r="AK16" s="7"/>
      <c r="AL16" s="8"/>
      <c r="AW16" s="7"/>
      <c r="AX16" s="8"/>
      <c r="BI16" s="7"/>
      <c r="BU16" s="7"/>
    </row>
    <row r="17" spans="2:73">
      <c r="B17" s="27">
        <v>36</v>
      </c>
      <c r="C17" s="27">
        <v>31007951</v>
      </c>
      <c r="D17" s="28" t="s">
        <v>132</v>
      </c>
      <c r="E17" s="29" t="s">
        <v>111</v>
      </c>
      <c r="F17" s="30" t="s">
        <v>112</v>
      </c>
      <c r="G17" s="27" t="s">
        <v>52</v>
      </c>
      <c r="H17" s="32">
        <v>1897.5900000000001</v>
      </c>
      <c r="I17" s="31">
        <f t="shared" si="0"/>
        <v>2087.3490000000002</v>
      </c>
      <c r="J17" s="114" t="s">
        <v>200</v>
      </c>
      <c r="K17" s="31" cm="1">
        <f t="array" ref="K17">_xlfn.IFS(I17&lt;1000,6,I17&lt;3000,8,I17&gt;3000,10)</f>
        <v>8</v>
      </c>
      <c r="N17" s="19" t="s">
        <v>4</v>
      </c>
      <c r="O17" s="19" t="s">
        <v>4</v>
      </c>
      <c r="P17" s="19" t="s">
        <v>4</v>
      </c>
      <c r="Q17" s="20" t="s">
        <v>8</v>
      </c>
      <c r="R17" s="22" t="s">
        <v>53</v>
      </c>
      <c r="S17" s="22" t="s">
        <v>53</v>
      </c>
      <c r="T17" s="22" t="s">
        <v>53</v>
      </c>
      <c r="U17" s="22" t="s">
        <v>53</v>
      </c>
      <c r="V17" s="22" t="s">
        <v>53</v>
      </c>
      <c r="W17" s="22" t="s">
        <v>53</v>
      </c>
      <c r="X17" s="22" t="s">
        <v>53</v>
      </c>
      <c r="Y17" s="22" t="s">
        <v>53</v>
      </c>
      <c r="Z17" s="74" t="s">
        <v>17</v>
      </c>
      <c r="AK17" s="7"/>
      <c r="AL17" s="8"/>
      <c r="AW17" s="7"/>
      <c r="AX17" s="8"/>
      <c r="BI17" s="7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7"/>
    </row>
    <row r="18" spans="2:73">
      <c r="B18" s="27">
        <v>26</v>
      </c>
      <c r="C18" s="27">
        <v>31008028</v>
      </c>
      <c r="D18" s="28" t="s">
        <v>118</v>
      </c>
      <c r="E18" s="29" t="s">
        <v>111</v>
      </c>
      <c r="F18" s="30" t="s">
        <v>112</v>
      </c>
      <c r="G18" s="27" t="s">
        <v>49</v>
      </c>
      <c r="H18" s="32">
        <v>2845.55</v>
      </c>
      <c r="I18" s="31">
        <f t="shared" si="0"/>
        <v>3130.105</v>
      </c>
      <c r="J18" s="114" t="s">
        <v>200</v>
      </c>
      <c r="K18" s="31" cm="1">
        <f t="array" ref="K18">_xlfn.IFS(I18&lt;1000,6,I18&lt;3000,8,I18&gt;3000,10)</f>
        <v>10</v>
      </c>
      <c r="N18" s="19" t="s">
        <v>4</v>
      </c>
      <c r="O18" s="19" t="s">
        <v>4</v>
      </c>
      <c r="P18" s="19" t="s">
        <v>4</v>
      </c>
      <c r="Q18" s="20" t="s">
        <v>8</v>
      </c>
      <c r="R18" s="22" t="s">
        <v>55</v>
      </c>
      <c r="S18" s="22" t="s">
        <v>55</v>
      </c>
      <c r="T18" s="22" t="s">
        <v>55</v>
      </c>
      <c r="U18" s="22" t="s">
        <v>55</v>
      </c>
      <c r="V18" s="22" t="s">
        <v>55</v>
      </c>
      <c r="W18" s="22" t="s">
        <v>55</v>
      </c>
      <c r="X18" s="22" t="s">
        <v>55</v>
      </c>
      <c r="Y18" s="22" t="s">
        <v>55</v>
      </c>
      <c r="Z18" s="25" t="s">
        <v>55</v>
      </c>
      <c r="AA18" s="22" t="s">
        <v>55</v>
      </c>
      <c r="AB18" s="18" t="s">
        <v>17</v>
      </c>
      <c r="AK18" s="7"/>
      <c r="AL18" s="8"/>
      <c r="AW18" s="7"/>
      <c r="AX18" s="8"/>
      <c r="BI18" s="7"/>
      <c r="BU18" s="7"/>
    </row>
    <row r="19" spans="2:73">
      <c r="B19" s="27">
        <v>13</v>
      </c>
      <c r="C19" s="27">
        <v>31001317</v>
      </c>
      <c r="D19" s="29" t="s">
        <v>119</v>
      </c>
      <c r="E19" s="29" t="s">
        <v>120</v>
      </c>
      <c r="F19" s="30" t="s">
        <v>112</v>
      </c>
      <c r="G19" s="27" t="s">
        <v>52</v>
      </c>
      <c r="H19" s="32">
        <v>1509.16</v>
      </c>
      <c r="I19" s="31">
        <f t="shared" si="0"/>
        <v>1660.076</v>
      </c>
      <c r="J19" s="114" t="s">
        <v>200</v>
      </c>
      <c r="K19" s="31" cm="1">
        <f t="array" ref="K19">_xlfn.IFS(I19&lt;1000,6,I19&lt;3000,8,I19&gt;3000,10)</f>
        <v>8</v>
      </c>
      <c r="N19" s="13" t="s">
        <v>4</v>
      </c>
      <c r="O19" s="13" t="s">
        <v>4</v>
      </c>
      <c r="P19" s="13" t="s">
        <v>4</v>
      </c>
      <c r="Q19" s="14" t="s">
        <v>8</v>
      </c>
      <c r="R19" s="16" t="s">
        <v>57</v>
      </c>
      <c r="S19" s="16" t="s">
        <v>57</v>
      </c>
      <c r="T19" s="16" t="s">
        <v>57</v>
      </c>
      <c r="U19" s="16" t="s">
        <v>57</v>
      </c>
      <c r="V19" s="16" t="s">
        <v>57</v>
      </c>
      <c r="W19" s="16" t="s">
        <v>57</v>
      </c>
      <c r="X19" s="16" t="s">
        <v>57</v>
      </c>
      <c r="Y19" s="16" t="s">
        <v>57</v>
      </c>
      <c r="Z19" s="74" t="s">
        <v>17</v>
      </c>
      <c r="AK19" s="7"/>
      <c r="AL19" s="8"/>
      <c r="AW19" s="7"/>
      <c r="AX19" s="8"/>
      <c r="BI19" s="7"/>
      <c r="BU19" s="7"/>
    </row>
    <row r="20" spans="2:73">
      <c r="B20" s="27">
        <v>32</v>
      </c>
      <c r="C20" s="27">
        <v>31000795</v>
      </c>
      <c r="D20" s="28" t="s">
        <v>121</v>
      </c>
      <c r="E20" s="29" t="s">
        <v>120</v>
      </c>
      <c r="F20" s="30" t="s">
        <v>112</v>
      </c>
      <c r="G20" s="27" t="s">
        <v>52</v>
      </c>
      <c r="H20" s="32">
        <v>2618.42</v>
      </c>
      <c r="I20" s="31">
        <f t="shared" si="0"/>
        <v>2880.2620000000002</v>
      </c>
      <c r="J20" s="114" t="s">
        <v>200</v>
      </c>
      <c r="K20" s="31" cm="1">
        <f t="array" ref="K20">_xlfn.IFS(I20&lt;1000,6,I20&lt;3000,8,I20&gt;3000,10)</f>
        <v>8</v>
      </c>
      <c r="N20" s="13" t="s">
        <v>4</v>
      </c>
      <c r="O20" s="13" t="s">
        <v>4</v>
      </c>
      <c r="P20" s="13" t="s">
        <v>4</v>
      </c>
      <c r="Q20" s="14" t="s">
        <v>8</v>
      </c>
      <c r="R20" s="16" t="s">
        <v>59</v>
      </c>
      <c r="S20" s="16" t="s">
        <v>59</v>
      </c>
      <c r="T20" s="16" t="s">
        <v>59</v>
      </c>
      <c r="U20" s="16" t="s">
        <v>59</v>
      </c>
      <c r="V20" s="16" t="s">
        <v>59</v>
      </c>
      <c r="W20" s="16" t="s">
        <v>59</v>
      </c>
      <c r="X20" s="16" t="s">
        <v>59</v>
      </c>
      <c r="Y20" s="16" t="s">
        <v>59</v>
      </c>
      <c r="Z20" s="74" t="s">
        <v>17</v>
      </c>
      <c r="AK20" s="7"/>
      <c r="AL20" s="8"/>
      <c r="AW20" s="7"/>
      <c r="AX20" s="8"/>
      <c r="BI20" s="7"/>
      <c r="BU20" s="7"/>
    </row>
    <row r="21" spans="2:73">
      <c r="B21" s="27">
        <v>43</v>
      </c>
      <c r="C21" s="27">
        <v>31001694</v>
      </c>
      <c r="D21" s="28" t="s">
        <v>122</v>
      </c>
      <c r="E21" s="29" t="s">
        <v>120</v>
      </c>
      <c r="F21" s="30" t="s">
        <v>112</v>
      </c>
      <c r="G21" s="27" t="s">
        <v>38</v>
      </c>
      <c r="H21" s="32">
        <v>1914.7199999999998</v>
      </c>
      <c r="I21" s="31">
        <f t="shared" si="0"/>
        <v>2106.192</v>
      </c>
      <c r="J21" s="114" t="s">
        <v>200</v>
      </c>
      <c r="K21" s="31" cm="1">
        <f t="array" ref="K21">_xlfn.IFS(I21&lt;1000,6,I21&lt;3000,8,I21&gt;3000,10)</f>
        <v>8</v>
      </c>
      <c r="N21" s="19" t="s">
        <v>4</v>
      </c>
      <c r="O21" s="19" t="s">
        <v>4</v>
      </c>
      <c r="P21" s="13" t="s">
        <v>4</v>
      </c>
      <c r="Q21" s="20" t="s">
        <v>8</v>
      </c>
      <c r="R21" s="16" t="s">
        <v>61</v>
      </c>
      <c r="S21" s="16" t="s">
        <v>61</v>
      </c>
      <c r="T21" s="16" t="s">
        <v>61</v>
      </c>
      <c r="U21" s="16" t="s">
        <v>61</v>
      </c>
      <c r="V21" s="16" t="s">
        <v>61</v>
      </c>
      <c r="W21" s="16" t="s">
        <v>61</v>
      </c>
      <c r="X21" s="16" t="s">
        <v>61</v>
      </c>
      <c r="Y21" s="16" t="s">
        <v>61</v>
      </c>
      <c r="Z21" s="74" t="s">
        <v>17</v>
      </c>
      <c r="AK21" s="7"/>
      <c r="AL21" s="8"/>
      <c r="AW21" s="7"/>
      <c r="AX21" s="8"/>
      <c r="BI21" s="7"/>
      <c r="BU21" s="7"/>
    </row>
    <row r="22" spans="2:73">
      <c r="B22" s="27">
        <v>63</v>
      </c>
      <c r="C22" s="27">
        <v>31062472</v>
      </c>
      <c r="D22" s="28" t="s">
        <v>35</v>
      </c>
      <c r="E22" s="28" t="s">
        <v>36</v>
      </c>
      <c r="F22" s="30" t="s">
        <v>37</v>
      </c>
      <c r="G22" s="27" t="s">
        <v>38</v>
      </c>
      <c r="H22" s="32">
        <v>3271.26</v>
      </c>
      <c r="I22" s="31">
        <f t="shared" si="0"/>
        <v>3598.3860000000004</v>
      </c>
      <c r="J22" s="31" t="s">
        <v>200</v>
      </c>
      <c r="K22" s="31" cm="1">
        <f t="array" ref="K22">_xlfn.IFS(I22&lt;1000,6,I22&lt;3000,8,I22&gt;3000,10)</f>
        <v>10</v>
      </c>
      <c r="N22" s="19" t="s">
        <v>4</v>
      </c>
      <c r="O22" s="19" t="s">
        <v>4</v>
      </c>
      <c r="P22" s="13" t="s">
        <v>4</v>
      </c>
      <c r="Q22" s="20" t="s">
        <v>8</v>
      </c>
      <c r="R22" s="16" t="s">
        <v>63</v>
      </c>
      <c r="S22" s="16" t="s">
        <v>63</v>
      </c>
      <c r="T22" s="16" t="s">
        <v>63</v>
      </c>
      <c r="U22" s="16" t="s">
        <v>63</v>
      </c>
      <c r="V22" s="16" t="s">
        <v>63</v>
      </c>
      <c r="W22" s="16" t="s">
        <v>63</v>
      </c>
      <c r="X22" s="16" t="s">
        <v>63</v>
      </c>
      <c r="Y22" s="16" t="s">
        <v>63</v>
      </c>
      <c r="Z22" s="56" t="s">
        <v>63</v>
      </c>
      <c r="AA22" s="16" t="s">
        <v>63</v>
      </c>
      <c r="AB22" s="18" t="s">
        <v>17</v>
      </c>
      <c r="AK22" s="7"/>
      <c r="AL22" s="8"/>
      <c r="AW22" s="7"/>
      <c r="AX22" s="8"/>
      <c r="BI22" s="7"/>
      <c r="BU22" s="7"/>
    </row>
    <row r="23" spans="2:73">
      <c r="B23" s="27">
        <v>69</v>
      </c>
      <c r="C23" s="27">
        <v>31062642</v>
      </c>
      <c r="D23" s="28" t="s">
        <v>40</v>
      </c>
      <c r="E23" s="28" t="s">
        <v>36</v>
      </c>
      <c r="F23" s="30" t="s">
        <v>37</v>
      </c>
      <c r="G23" s="27" t="s">
        <v>41</v>
      </c>
      <c r="H23" s="32">
        <v>2937</v>
      </c>
      <c r="I23" s="31">
        <f t="shared" si="0"/>
        <v>3230.7</v>
      </c>
      <c r="J23" s="31" t="s">
        <v>200</v>
      </c>
      <c r="K23" s="31" cm="1">
        <f t="array" ref="K23">_xlfn.IFS(I23&lt;1000,6,I23&lt;3000,8,I23&gt;3000,10)</f>
        <v>10</v>
      </c>
      <c r="N23" s="19" t="s">
        <v>4</v>
      </c>
      <c r="O23" s="19" t="s">
        <v>4</v>
      </c>
      <c r="P23" s="19" t="s">
        <v>4</v>
      </c>
      <c r="Q23" s="20" t="s">
        <v>8</v>
      </c>
      <c r="R23" s="22" t="s">
        <v>66</v>
      </c>
      <c r="S23" s="22" t="s">
        <v>66</v>
      </c>
      <c r="T23" s="22" t="s">
        <v>66</v>
      </c>
      <c r="U23" s="22" t="s">
        <v>66</v>
      </c>
      <c r="V23" s="22" t="s">
        <v>66</v>
      </c>
      <c r="W23" s="22" t="s">
        <v>66</v>
      </c>
      <c r="X23" s="22" t="s">
        <v>66</v>
      </c>
      <c r="Y23" s="22" t="s">
        <v>66</v>
      </c>
      <c r="Z23" s="25" t="s">
        <v>66</v>
      </c>
      <c r="AA23" s="22" t="s">
        <v>66</v>
      </c>
      <c r="AB23" s="18" t="s">
        <v>17</v>
      </c>
      <c r="AK23" s="7"/>
      <c r="AL23" s="8"/>
      <c r="AW23" s="7"/>
      <c r="AX23" s="8"/>
      <c r="BI23" s="7"/>
      <c r="BU23" s="7"/>
    </row>
    <row r="24" spans="2:73">
      <c r="B24" s="27">
        <v>95</v>
      </c>
      <c r="C24" s="27">
        <v>31081264</v>
      </c>
      <c r="D24" s="28" t="s">
        <v>60</v>
      </c>
      <c r="E24" s="28" t="s">
        <v>44</v>
      </c>
      <c r="F24" s="30" t="s">
        <v>37</v>
      </c>
      <c r="G24" s="27" t="s">
        <v>52</v>
      </c>
      <c r="H24" s="32">
        <v>8006.0999999999995</v>
      </c>
      <c r="I24" s="31">
        <f t="shared" si="0"/>
        <v>8806.7099999999991</v>
      </c>
      <c r="J24" s="31" t="s">
        <v>200</v>
      </c>
      <c r="K24" s="31" cm="1">
        <f t="array" ref="K24">_xlfn.IFS(I24&lt;1000,6,I24&lt;3000,8,I24&gt;3000,10)</f>
        <v>10</v>
      </c>
      <c r="N24" s="19" t="s">
        <v>4</v>
      </c>
      <c r="O24" s="19" t="s">
        <v>4</v>
      </c>
      <c r="P24" s="19" t="s">
        <v>4</v>
      </c>
      <c r="Q24" s="20" t="s">
        <v>8</v>
      </c>
      <c r="R24" s="22" t="s">
        <v>69</v>
      </c>
      <c r="S24" s="22" t="s">
        <v>69</v>
      </c>
      <c r="T24" s="22" t="s">
        <v>69</v>
      </c>
      <c r="U24" s="22" t="s">
        <v>69</v>
      </c>
      <c r="V24" s="22" t="s">
        <v>69</v>
      </c>
      <c r="W24" s="22" t="s">
        <v>69</v>
      </c>
      <c r="X24" s="22" t="s">
        <v>69</v>
      </c>
      <c r="Y24" s="16" t="s">
        <v>69</v>
      </c>
      <c r="Z24" s="56" t="s">
        <v>69</v>
      </c>
      <c r="AA24" s="16" t="s">
        <v>69</v>
      </c>
      <c r="AB24" s="21" t="s">
        <v>17</v>
      </c>
      <c r="AC24" s="5"/>
      <c r="AK24" s="7"/>
      <c r="AL24" s="8"/>
      <c r="AW24" s="7"/>
      <c r="AX24" s="8"/>
      <c r="BI24" s="7"/>
      <c r="BU24" s="7"/>
    </row>
    <row r="25" spans="2:73">
      <c r="B25" s="27">
        <v>98</v>
      </c>
      <c r="C25" s="27">
        <v>31081795</v>
      </c>
      <c r="D25" s="28" t="s">
        <v>62</v>
      </c>
      <c r="E25" s="28" t="s">
        <v>44</v>
      </c>
      <c r="F25" s="30" t="s">
        <v>37</v>
      </c>
      <c r="G25" s="27" t="s">
        <v>41</v>
      </c>
      <c r="H25" s="32">
        <v>5157</v>
      </c>
      <c r="I25" s="31">
        <f t="shared" si="0"/>
        <v>5672.7</v>
      </c>
      <c r="J25" s="31" t="s">
        <v>200</v>
      </c>
      <c r="K25" s="31" cm="1">
        <f t="array" ref="K25">_xlfn.IFS(I25&lt;1000,6,I25&lt;3000,8,I25&gt;3000,10)</f>
        <v>10</v>
      </c>
      <c r="N25" s="19" t="s">
        <v>4</v>
      </c>
      <c r="O25" s="19" t="s">
        <v>4</v>
      </c>
      <c r="P25" s="19" t="s">
        <v>4</v>
      </c>
      <c r="Q25" s="20" t="s">
        <v>8</v>
      </c>
      <c r="R25" s="16" t="s">
        <v>72</v>
      </c>
      <c r="S25" s="16" t="s">
        <v>72</v>
      </c>
      <c r="T25" s="16" t="s">
        <v>72</v>
      </c>
      <c r="U25" s="16" t="s">
        <v>72</v>
      </c>
      <c r="V25" s="16" t="s">
        <v>72</v>
      </c>
      <c r="W25" s="16" t="s">
        <v>72</v>
      </c>
      <c r="X25" s="16" t="s">
        <v>72</v>
      </c>
      <c r="Y25" s="16" t="s">
        <v>72</v>
      </c>
      <c r="Z25" s="56" t="s">
        <v>72</v>
      </c>
      <c r="AA25" s="16" t="s">
        <v>72</v>
      </c>
      <c r="AB25" s="21" t="s">
        <v>17</v>
      </c>
      <c r="AC25" s="5"/>
      <c r="AK25" s="7"/>
      <c r="AL25" s="8"/>
      <c r="AW25" s="7"/>
      <c r="AX25" s="8"/>
      <c r="BI25" s="7"/>
      <c r="BU25" s="7"/>
    </row>
    <row r="26" spans="2:73">
      <c r="B26" s="27">
        <v>88</v>
      </c>
      <c r="C26" s="27">
        <v>31081400</v>
      </c>
      <c r="D26" s="28" t="s">
        <v>64</v>
      </c>
      <c r="E26" s="28" t="s">
        <v>65</v>
      </c>
      <c r="F26" s="30" t="s">
        <v>37</v>
      </c>
      <c r="G26" s="27" t="s">
        <v>52</v>
      </c>
      <c r="H26" s="32">
        <v>2116.7399999999998</v>
      </c>
      <c r="I26" s="31">
        <f t="shared" si="0"/>
        <v>2328.4139999999998</v>
      </c>
      <c r="J26" s="31" t="s">
        <v>200</v>
      </c>
      <c r="K26" s="31" cm="1">
        <f t="array" ref="K26">_xlfn.IFS(I26&lt;1000,6,I26&lt;3000,8,I26&gt;3000,10)</f>
        <v>8</v>
      </c>
      <c r="N26" s="19" t="s">
        <v>4</v>
      </c>
      <c r="O26" s="19" t="s">
        <v>4</v>
      </c>
      <c r="P26" s="19" t="s">
        <v>4</v>
      </c>
      <c r="Q26" s="20" t="s">
        <v>8</v>
      </c>
      <c r="R26" s="16" t="s">
        <v>74</v>
      </c>
      <c r="S26" s="16" t="s">
        <v>74</v>
      </c>
      <c r="T26" s="16" t="s">
        <v>74</v>
      </c>
      <c r="U26" s="16" t="s">
        <v>74</v>
      </c>
      <c r="V26" s="16" t="s">
        <v>74</v>
      </c>
      <c r="W26" s="16" t="s">
        <v>74</v>
      </c>
      <c r="X26" s="16" t="s">
        <v>74</v>
      </c>
      <c r="Y26" s="16" t="s">
        <v>74</v>
      </c>
      <c r="Z26" s="74" t="s">
        <v>17</v>
      </c>
      <c r="AC26" s="5"/>
      <c r="AK26" s="7"/>
      <c r="AL26" s="8"/>
      <c r="AW26" s="7"/>
      <c r="AX26" s="8"/>
      <c r="BI26" s="7"/>
      <c r="BU26" s="7"/>
    </row>
    <row r="27" spans="2:73">
      <c r="B27" s="27">
        <v>87</v>
      </c>
      <c r="C27" s="27">
        <v>31079863</v>
      </c>
      <c r="D27" s="28" t="s">
        <v>75</v>
      </c>
      <c r="E27" s="28" t="s">
        <v>76</v>
      </c>
      <c r="F27" s="30" t="s">
        <v>37</v>
      </c>
      <c r="G27" s="27" t="s">
        <v>41</v>
      </c>
      <c r="H27" s="32">
        <v>2251.0604600500001</v>
      </c>
      <c r="I27" s="31">
        <f t="shared" si="0"/>
        <v>2476.1665060549999</v>
      </c>
      <c r="J27" s="31" t="s">
        <v>200</v>
      </c>
      <c r="K27" s="31" cm="1">
        <f t="array" ref="K27">_xlfn.IFS(I27&lt;1000,6,I27&lt;3000,8,I27&gt;3000,10)</f>
        <v>8</v>
      </c>
      <c r="N27" s="19" t="s">
        <v>4</v>
      </c>
      <c r="O27" s="19" t="s">
        <v>4</v>
      </c>
      <c r="P27" s="19" t="s">
        <v>4</v>
      </c>
      <c r="Q27" s="20" t="s">
        <v>8</v>
      </c>
      <c r="R27" s="16" t="s">
        <v>77</v>
      </c>
      <c r="S27" s="16" t="s">
        <v>77</v>
      </c>
      <c r="T27" s="16" t="s">
        <v>77</v>
      </c>
      <c r="U27" s="16" t="s">
        <v>77</v>
      </c>
      <c r="V27" s="16" t="s">
        <v>77</v>
      </c>
      <c r="W27" s="16" t="s">
        <v>77</v>
      </c>
      <c r="X27" s="16" t="s">
        <v>77</v>
      </c>
      <c r="Y27" s="16" t="s">
        <v>77</v>
      </c>
      <c r="Z27" s="74" t="s">
        <v>17</v>
      </c>
      <c r="AC27" s="5"/>
      <c r="AK27" s="7"/>
      <c r="AL27" s="8"/>
      <c r="AW27" s="7"/>
      <c r="AX27" s="8"/>
      <c r="BI27" s="7"/>
      <c r="BU27" s="7"/>
    </row>
    <row r="28" spans="2:73">
      <c r="B28" s="27">
        <v>90</v>
      </c>
      <c r="C28" s="27">
        <v>31079944</v>
      </c>
      <c r="D28" s="28" t="s">
        <v>78</v>
      </c>
      <c r="E28" s="28" t="s">
        <v>76</v>
      </c>
      <c r="F28" s="30" t="s">
        <v>37</v>
      </c>
      <c r="G28" s="27" t="s">
        <v>41</v>
      </c>
      <c r="H28" s="32">
        <v>2529</v>
      </c>
      <c r="I28" s="31">
        <f t="shared" si="0"/>
        <v>2781.9</v>
      </c>
      <c r="J28" s="31" t="s">
        <v>200</v>
      </c>
      <c r="K28" s="31" cm="1">
        <f t="array" ref="K28">_xlfn.IFS(I28&lt;1000,6,I28&lt;3000,8,I28&gt;3000,10)</f>
        <v>8</v>
      </c>
      <c r="N28" s="19" t="s">
        <v>4</v>
      </c>
      <c r="O28" s="19" t="s">
        <v>4</v>
      </c>
      <c r="P28" s="19" t="s">
        <v>4</v>
      </c>
      <c r="Q28" s="20" t="s">
        <v>8</v>
      </c>
      <c r="R28" s="16" t="s">
        <v>79</v>
      </c>
      <c r="S28" s="16" t="s">
        <v>79</v>
      </c>
      <c r="T28" s="16" t="s">
        <v>79</v>
      </c>
      <c r="U28" s="16" t="s">
        <v>79</v>
      </c>
      <c r="V28" s="16" t="s">
        <v>79</v>
      </c>
      <c r="W28" s="16" t="s">
        <v>79</v>
      </c>
      <c r="X28" s="16" t="s">
        <v>79</v>
      </c>
      <c r="Y28" s="16" t="s">
        <v>79</v>
      </c>
      <c r="Z28" s="74" t="s">
        <v>17</v>
      </c>
      <c r="AA28" s="5"/>
      <c r="AB28" s="5"/>
      <c r="AK28" s="7"/>
      <c r="AL28" s="8"/>
      <c r="AW28" s="7"/>
      <c r="AX28" s="8"/>
      <c r="BI28" s="7"/>
      <c r="BU28" s="7"/>
    </row>
    <row r="29" spans="2:73">
      <c r="B29" s="27">
        <v>100</v>
      </c>
      <c r="C29" s="27">
        <v>31239241</v>
      </c>
      <c r="D29" s="28" t="s">
        <v>80</v>
      </c>
      <c r="E29" s="28" t="s">
        <v>76</v>
      </c>
      <c r="F29" s="30" t="s">
        <v>37</v>
      </c>
      <c r="G29" s="27" t="s">
        <v>41</v>
      </c>
      <c r="H29" s="32">
        <v>1508.4499999999998</v>
      </c>
      <c r="I29" s="31">
        <f t="shared" si="0"/>
        <v>1659.2949999999998</v>
      </c>
      <c r="J29" s="31" t="s">
        <v>200</v>
      </c>
      <c r="K29" s="31" cm="1">
        <f t="array" ref="K29">_xlfn.IFS(I29&lt;1000,6,I29&lt;3000,8,I29&gt;3000,10)</f>
        <v>8</v>
      </c>
      <c r="N29" s="19" t="s">
        <v>4</v>
      </c>
      <c r="O29" s="19" t="s">
        <v>4</v>
      </c>
      <c r="P29" s="19" t="s">
        <v>4</v>
      </c>
      <c r="Q29" s="20" t="s">
        <v>8</v>
      </c>
      <c r="R29" s="16" t="s">
        <v>81</v>
      </c>
      <c r="S29" s="16" t="s">
        <v>81</v>
      </c>
      <c r="T29" s="16" t="s">
        <v>81</v>
      </c>
      <c r="U29" s="16" t="s">
        <v>81</v>
      </c>
      <c r="V29" s="16" t="s">
        <v>81</v>
      </c>
      <c r="W29" s="16" t="s">
        <v>81</v>
      </c>
      <c r="X29" s="16" t="s">
        <v>81</v>
      </c>
      <c r="Y29" s="16" t="s">
        <v>81</v>
      </c>
      <c r="Z29" s="74" t="s">
        <v>17</v>
      </c>
      <c r="AK29" s="7"/>
      <c r="AL29" s="8"/>
      <c r="AW29" s="7"/>
      <c r="AX29" s="8"/>
      <c r="BI29" s="7"/>
      <c r="BU29" s="7"/>
    </row>
    <row r="30" spans="2:73">
      <c r="B30" s="27">
        <v>79</v>
      </c>
      <c r="C30" s="27">
        <v>31079383</v>
      </c>
      <c r="D30" s="28" t="s">
        <v>70</v>
      </c>
      <c r="E30" s="28" t="s">
        <v>71</v>
      </c>
      <c r="F30" s="30" t="s">
        <v>37</v>
      </c>
      <c r="G30" s="27" t="s">
        <v>41</v>
      </c>
      <c r="H30" s="32">
        <v>3487.04</v>
      </c>
      <c r="I30" s="31">
        <f t="shared" si="0"/>
        <v>3835.7440000000001</v>
      </c>
      <c r="J30" s="31" t="s">
        <v>200</v>
      </c>
      <c r="K30" s="31" cm="1">
        <f t="array" ref="K30">_xlfn.IFS(I30&lt;1000,6,I30&lt;3000,8,I30&gt;3000,10)</f>
        <v>10</v>
      </c>
      <c r="N30" s="19" t="s">
        <v>4</v>
      </c>
      <c r="O30" s="19" t="s">
        <v>4</v>
      </c>
      <c r="P30" s="19" t="s">
        <v>4</v>
      </c>
      <c r="Q30" s="20" t="s">
        <v>8</v>
      </c>
      <c r="R30" s="16" t="s">
        <v>84</v>
      </c>
      <c r="S30" s="16" t="s">
        <v>84</v>
      </c>
      <c r="T30" s="16" t="s">
        <v>84</v>
      </c>
      <c r="U30" s="16" t="s">
        <v>84</v>
      </c>
      <c r="V30" s="16" t="s">
        <v>84</v>
      </c>
      <c r="W30" s="16" t="s">
        <v>84</v>
      </c>
      <c r="X30" s="16" t="s">
        <v>84</v>
      </c>
      <c r="Y30" s="16" t="s">
        <v>84</v>
      </c>
      <c r="Z30" s="56" t="s">
        <v>84</v>
      </c>
      <c r="AA30" s="16" t="s">
        <v>84</v>
      </c>
      <c r="AB30" s="21" t="s">
        <v>17</v>
      </c>
      <c r="AK30" s="7"/>
      <c r="AL30" s="8"/>
      <c r="AW30" s="7"/>
      <c r="AX30" s="8"/>
      <c r="BI30" s="7"/>
      <c r="BU30" s="7"/>
    </row>
    <row r="31" spans="2:73" ht="12.6" thickBot="1">
      <c r="B31" s="38">
        <v>81</v>
      </c>
      <c r="C31" s="38">
        <v>31079448</v>
      </c>
      <c r="D31" s="39" t="s">
        <v>73</v>
      </c>
      <c r="E31" s="39" t="s">
        <v>71</v>
      </c>
      <c r="F31" s="40" t="s">
        <v>37</v>
      </c>
      <c r="G31" s="38" t="s">
        <v>49</v>
      </c>
      <c r="H31" s="115">
        <v>3926</v>
      </c>
      <c r="I31" s="59">
        <f t="shared" si="0"/>
        <v>4318.6000000000004</v>
      </c>
      <c r="J31" s="59" t="s">
        <v>200</v>
      </c>
      <c r="K31" s="59" cm="1">
        <f t="array" ref="K31">_xlfn.IFS(I31&lt;1000,6,I31&lt;3000,8,I31&gt;3000,10)</f>
        <v>10</v>
      </c>
      <c r="N31" s="19" t="s">
        <v>4</v>
      </c>
      <c r="O31" s="19" t="s">
        <v>4</v>
      </c>
      <c r="P31" s="19" t="s">
        <v>4</v>
      </c>
      <c r="Q31" s="20" t="s">
        <v>8</v>
      </c>
      <c r="R31" s="16" t="s">
        <v>87</v>
      </c>
      <c r="S31" s="16" t="s">
        <v>87</v>
      </c>
      <c r="T31" s="16" t="s">
        <v>87</v>
      </c>
      <c r="U31" s="16" t="s">
        <v>87</v>
      </c>
      <c r="V31" s="16" t="s">
        <v>87</v>
      </c>
      <c r="W31" s="16" t="s">
        <v>87</v>
      </c>
      <c r="X31" s="16" t="s">
        <v>87</v>
      </c>
      <c r="Y31" s="16" t="s">
        <v>87</v>
      </c>
      <c r="Z31" s="56" t="s">
        <v>87</v>
      </c>
      <c r="AA31" s="16" t="s">
        <v>87</v>
      </c>
      <c r="AB31" s="21" t="s">
        <v>17</v>
      </c>
      <c r="AK31" s="7"/>
      <c r="AL31" s="8"/>
      <c r="AW31" s="7"/>
      <c r="AX31" s="8"/>
      <c r="BI31" s="7"/>
      <c r="BU31" s="7"/>
    </row>
    <row r="32" spans="2:73" ht="12.6" thickTop="1">
      <c r="B32" s="48">
        <v>46</v>
      </c>
      <c r="C32" s="48">
        <v>31007854</v>
      </c>
      <c r="D32" s="49" t="s">
        <v>133</v>
      </c>
      <c r="E32" s="50" t="s">
        <v>111</v>
      </c>
      <c r="F32" s="51" t="s">
        <v>112</v>
      </c>
      <c r="G32" s="48" t="s">
        <v>52</v>
      </c>
      <c r="H32" s="116">
        <v>4583.3999999999996</v>
      </c>
      <c r="I32" s="52">
        <f t="shared" si="0"/>
        <v>5041.74</v>
      </c>
      <c r="J32" s="117" t="s">
        <v>200</v>
      </c>
      <c r="K32" s="52" cm="1">
        <f t="array" ref="K32">_xlfn.IFS(I32&lt;1000,6,I32&lt;3000,8,I32&gt;3000,10)</f>
        <v>10</v>
      </c>
      <c r="N32" s="80"/>
      <c r="O32" s="80"/>
      <c r="P32" s="80"/>
      <c r="Q32" s="80"/>
      <c r="R32" s="80"/>
      <c r="S32" s="80"/>
      <c r="T32" s="81" t="s">
        <v>4</v>
      </c>
      <c r="U32" s="81" t="s">
        <v>4</v>
      </c>
      <c r="V32" s="81" t="s">
        <v>4</v>
      </c>
      <c r="W32" s="82" t="s">
        <v>8</v>
      </c>
      <c r="X32" s="83" t="s">
        <v>47</v>
      </c>
      <c r="Y32" s="113" t="s">
        <v>47</v>
      </c>
      <c r="Z32" s="83" t="s">
        <v>47</v>
      </c>
      <c r="AA32" s="83" t="s">
        <v>47</v>
      </c>
      <c r="AB32" s="83" t="s">
        <v>47</v>
      </c>
      <c r="AC32" s="83" t="s">
        <v>47</v>
      </c>
      <c r="AD32" s="83" t="s">
        <v>47</v>
      </c>
      <c r="AE32" s="83" t="s">
        <v>47</v>
      </c>
      <c r="AF32" s="83" t="s">
        <v>47</v>
      </c>
      <c r="AG32" s="83" t="s">
        <v>47</v>
      </c>
      <c r="AH32" s="84" t="s">
        <v>17</v>
      </c>
      <c r="AI32" s="80"/>
      <c r="AJ32" s="80"/>
      <c r="AK32" s="85"/>
      <c r="AL32" s="91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5"/>
      <c r="AX32" s="91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5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5"/>
    </row>
    <row r="33" spans="2:73">
      <c r="B33" s="27">
        <v>49</v>
      </c>
      <c r="C33" s="27">
        <v>31007901</v>
      </c>
      <c r="D33" s="28" t="s">
        <v>134</v>
      </c>
      <c r="E33" s="29" t="s">
        <v>111</v>
      </c>
      <c r="F33" s="30" t="s">
        <v>112</v>
      </c>
      <c r="G33" s="27" t="s">
        <v>113</v>
      </c>
      <c r="H33" s="32">
        <v>2168.0200000000004</v>
      </c>
      <c r="I33" s="31">
        <f t="shared" si="0"/>
        <v>2384.8220000000006</v>
      </c>
      <c r="J33" s="114" t="s">
        <v>200</v>
      </c>
      <c r="K33" s="31" cm="1">
        <f t="array" ref="K33">_xlfn.IFS(I33&lt;1000,6,I33&lt;3000,8,I33&gt;3000,10)</f>
        <v>8</v>
      </c>
      <c r="U33" s="13" t="s">
        <v>4</v>
      </c>
      <c r="V33" s="13" t="s">
        <v>4</v>
      </c>
      <c r="W33" s="13" t="s">
        <v>4</v>
      </c>
      <c r="X33" s="14" t="s">
        <v>8</v>
      </c>
      <c r="Y33" s="16" t="s">
        <v>50</v>
      </c>
      <c r="Z33" s="56" t="s">
        <v>50</v>
      </c>
      <c r="AA33" s="16" t="s">
        <v>50</v>
      </c>
      <c r="AB33" s="16" t="s">
        <v>50</v>
      </c>
      <c r="AC33" s="16" t="s">
        <v>50</v>
      </c>
      <c r="AD33" s="16" t="s">
        <v>50</v>
      </c>
      <c r="AE33" s="16" t="s">
        <v>50</v>
      </c>
      <c r="AF33" s="16" t="s">
        <v>50</v>
      </c>
      <c r="AG33" s="18" t="s">
        <v>17</v>
      </c>
      <c r="AK33" s="7"/>
      <c r="AL33" s="8"/>
      <c r="AW33" s="7"/>
      <c r="AX33" s="8"/>
      <c r="BI33" s="7"/>
      <c r="BU33" s="7"/>
    </row>
    <row r="34" spans="2:73">
      <c r="B34" s="27">
        <v>111</v>
      </c>
      <c r="C34" s="27">
        <v>31002071</v>
      </c>
      <c r="D34" s="28" t="s">
        <v>139</v>
      </c>
      <c r="E34" s="29" t="s">
        <v>120</v>
      </c>
      <c r="F34" s="30" t="s">
        <v>112</v>
      </c>
      <c r="G34" s="27" t="s">
        <v>41</v>
      </c>
      <c r="H34" s="32">
        <v>1637.39</v>
      </c>
      <c r="I34" s="31">
        <f t="shared" si="0"/>
        <v>1801.1290000000001</v>
      </c>
      <c r="J34" s="114" t="s">
        <v>200</v>
      </c>
      <c r="K34" s="31" cm="1">
        <f t="array" ref="K34">_xlfn.IFS(I34&lt;1000,6,I34&lt;3000,8,I34&gt;3000,10)</f>
        <v>8</v>
      </c>
      <c r="U34" s="13" t="s">
        <v>4</v>
      </c>
      <c r="V34" s="13" t="s">
        <v>4</v>
      </c>
      <c r="W34" s="13" t="s">
        <v>4</v>
      </c>
      <c r="X34" s="14" t="s">
        <v>8</v>
      </c>
      <c r="Y34" s="24" t="s">
        <v>53</v>
      </c>
      <c r="Z34" s="22" t="s">
        <v>53</v>
      </c>
      <c r="AA34" s="22" t="s">
        <v>53</v>
      </c>
      <c r="AB34" s="22" t="s">
        <v>53</v>
      </c>
      <c r="AC34" s="22" t="s">
        <v>53</v>
      </c>
      <c r="AD34" s="22" t="s">
        <v>53</v>
      </c>
      <c r="AE34" s="22" t="s">
        <v>53</v>
      </c>
      <c r="AF34" s="22" t="s">
        <v>53</v>
      </c>
      <c r="AG34" s="18" t="s">
        <v>17</v>
      </c>
      <c r="AK34" s="7"/>
      <c r="AL34" s="8"/>
      <c r="AW34" s="7"/>
      <c r="AX34" s="8"/>
      <c r="BI34" s="7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7"/>
    </row>
    <row r="35" spans="2:73">
      <c r="B35" s="27">
        <v>47</v>
      </c>
      <c r="C35" s="27">
        <v>31001791</v>
      </c>
      <c r="D35" s="28" t="s">
        <v>154</v>
      </c>
      <c r="E35" s="29" t="s">
        <v>120</v>
      </c>
      <c r="F35" s="30" t="s">
        <v>112</v>
      </c>
      <c r="G35" s="27" t="s">
        <v>41</v>
      </c>
      <c r="H35" s="32">
        <v>1932.1999999999998</v>
      </c>
      <c r="I35" s="31">
        <f t="shared" si="0"/>
        <v>2125.4199999999996</v>
      </c>
      <c r="J35" s="114" t="s">
        <v>200</v>
      </c>
      <c r="K35" s="31" cm="1">
        <f t="array" ref="K35">_xlfn.IFS(I35&lt;1000,6,I35&lt;3000,8,I35&gt;3000,10)</f>
        <v>8</v>
      </c>
      <c r="W35" s="13" t="s">
        <v>4</v>
      </c>
      <c r="X35" s="13" t="s">
        <v>4</v>
      </c>
      <c r="Y35" s="55" t="s">
        <v>4</v>
      </c>
      <c r="Z35" s="14" t="s">
        <v>8</v>
      </c>
      <c r="AA35" s="22" t="s">
        <v>55</v>
      </c>
      <c r="AB35" s="22" t="s">
        <v>55</v>
      </c>
      <c r="AC35" s="22" t="s">
        <v>55</v>
      </c>
      <c r="AD35" s="22" t="s">
        <v>55</v>
      </c>
      <c r="AE35" s="22" t="s">
        <v>55</v>
      </c>
      <c r="AF35" s="22" t="s">
        <v>55</v>
      </c>
      <c r="AG35" s="22" t="s">
        <v>55</v>
      </c>
      <c r="AH35" s="22" t="s">
        <v>55</v>
      </c>
      <c r="AI35" s="18" t="s">
        <v>17</v>
      </c>
      <c r="AK35" s="7"/>
      <c r="AL35" s="8"/>
      <c r="AW35" s="7"/>
      <c r="AX35" s="8"/>
      <c r="BI35" s="7"/>
      <c r="BU35" s="7"/>
    </row>
    <row r="36" spans="2:73">
      <c r="B36" s="27">
        <v>48</v>
      </c>
      <c r="C36" s="27">
        <v>31000868</v>
      </c>
      <c r="D36" s="28" t="s">
        <v>155</v>
      </c>
      <c r="E36" s="29" t="s">
        <v>120</v>
      </c>
      <c r="F36" s="30" t="s">
        <v>112</v>
      </c>
      <c r="G36" s="27" t="s">
        <v>41</v>
      </c>
      <c r="H36" s="32">
        <v>1610</v>
      </c>
      <c r="I36" s="31">
        <f t="shared" si="0"/>
        <v>1771</v>
      </c>
      <c r="J36" s="114" t="s">
        <v>200</v>
      </c>
      <c r="K36" s="31" cm="1">
        <f t="array" ref="K36">_xlfn.IFS(I36&lt;1000,6,I36&lt;3000,8,I36&gt;3000,10)</f>
        <v>8</v>
      </c>
      <c r="U36" s="13" t="s">
        <v>4</v>
      </c>
      <c r="V36" s="13" t="s">
        <v>4</v>
      </c>
      <c r="W36" s="13" t="s">
        <v>4</v>
      </c>
      <c r="X36" s="14" t="s">
        <v>8</v>
      </c>
      <c r="Y36" s="17" t="s">
        <v>57</v>
      </c>
      <c r="Z36" s="16" t="s">
        <v>57</v>
      </c>
      <c r="AA36" s="16" t="s">
        <v>57</v>
      </c>
      <c r="AB36" s="16" t="s">
        <v>57</v>
      </c>
      <c r="AC36" s="16" t="s">
        <v>57</v>
      </c>
      <c r="AD36" s="16" t="s">
        <v>57</v>
      </c>
      <c r="AE36" s="16" t="s">
        <v>57</v>
      </c>
      <c r="AF36" s="16" t="s">
        <v>57</v>
      </c>
      <c r="AG36" s="18" t="s">
        <v>17</v>
      </c>
      <c r="AK36" s="7"/>
      <c r="AL36" s="8"/>
      <c r="AW36" s="7"/>
      <c r="AX36" s="8"/>
      <c r="BI36" s="7"/>
      <c r="BU36" s="7"/>
    </row>
    <row r="37" spans="2:73">
      <c r="B37" s="27">
        <v>17</v>
      </c>
      <c r="C37" s="27">
        <v>31001261</v>
      </c>
      <c r="D37" s="28" t="s">
        <v>143</v>
      </c>
      <c r="E37" s="29" t="s">
        <v>120</v>
      </c>
      <c r="F37" s="30" t="s">
        <v>112</v>
      </c>
      <c r="G37" s="27" t="s">
        <v>113</v>
      </c>
      <c r="H37" s="32">
        <v>1068.33</v>
      </c>
      <c r="I37" s="31">
        <f t="shared" si="0"/>
        <v>1175.163</v>
      </c>
      <c r="J37" s="114" t="s">
        <v>198</v>
      </c>
      <c r="K37" s="31" cm="1">
        <f t="array" ref="K37">_xlfn.IFS(I37&lt;1000,4,I37&lt;3000,6,I37&gt;3000,8)</f>
        <v>6</v>
      </c>
      <c r="V37" s="13" t="s">
        <v>4</v>
      </c>
      <c r="W37" s="13" t="s">
        <v>4</v>
      </c>
      <c r="X37" s="13" t="s">
        <v>4</v>
      </c>
      <c r="Y37" s="93" t="s">
        <v>8</v>
      </c>
      <c r="Z37" s="15" t="s">
        <v>12</v>
      </c>
      <c r="AA37" s="16" t="s">
        <v>39</v>
      </c>
      <c r="AB37" s="16" t="s">
        <v>39</v>
      </c>
      <c r="AC37" s="16" t="s">
        <v>39</v>
      </c>
      <c r="AD37" s="16" t="s">
        <v>39</v>
      </c>
      <c r="AE37" s="16" t="s">
        <v>39</v>
      </c>
      <c r="AF37" s="16" t="s">
        <v>39</v>
      </c>
      <c r="AG37" s="18" t="s">
        <v>17</v>
      </c>
      <c r="AH37" s="15" t="s">
        <v>12</v>
      </c>
      <c r="AK37" s="7"/>
      <c r="AL37" s="8"/>
      <c r="AW37" s="7"/>
      <c r="AX37" s="8"/>
      <c r="BI37" s="7"/>
      <c r="BU37" s="7"/>
    </row>
    <row r="38" spans="2:73">
      <c r="B38" s="27">
        <v>22</v>
      </c>
      <c r="C38" s="27">
        <v>31007811</v>
      </c>
      <c r="D38" s="28" t="s">
        <v>142</v>
      </c>
      <c r="E38" s="29" t="s">
        <v>111</v>
      </c>
      <c r="F38" s="30" t="s">
        <v>112</v>
      </c>
      <c r="G38" s="27" t="s">
        <v>113</v>
      </c>
      <c r="H38" s="32">
        <v>1992</v>
      </c>
      <c r="I38" s="31">
        <f t="shared" si="0"/>
        <v>2191.1999999999998</v>
      </c>
      <c r="J38" s="114" t="s">
        <v>198</v>
      </c>
      <c r="K38" s="31" cm="1">
        <f t="array" ref="K38">_xlfn.IFS(I38&lt;1000,4,I38&lt;3000,6,I38&gt;3000,8)</f>
        <v>6</v>
      </c>
      <c r="V38" s="13" t="s">
        <v>4</v>
      </c>
      <c r="W38" s="13" t="s">
        <v>4</v>
      </c>
      <c r="X38" s="13" t="s">
        <v>4</v>
      </c>
      <c r="Y38" s="93" t="s">
        <v>8</v>
      </c>
      <c r="Z38" s="15" t="s">
        <v>12</v>
      </c>
      <c r="AA38" s="16" t="s">
        <v>42</v>
      </c>
      <c r="AB38" s="16" t="s">
        <v>42</v>
      </c>
      <c r="AC38" s="16" t="s">
        <v>42</v>
      </c>
      <c r="AD38" s="16" t="s">
        <v>42</v>
      </c>
      <c r="AE38" s="16" t="s">
        <v>42</v>
      </c>
      <c r="AF38" s="16" t="s">
        <v>42</v>
      </c>
      <c r="AG38" s="18" t="s">
        <v>17</v>
      </c>
      <c r="AH38" s="15" t="s">
        <v>12</v>
      </c>
      <c r="AK38" s="7"/>
      <c r="AL38" s="8"/>
      <c r="AW38" s="7"/>
      <c r="AX38" s="8"/>
      <c r="BI38" s="7"/>
      <c r="BU38" s="7"/>
    </row>
    <row r="39" spans="2:73">
      <c r="B39" s="27">
        <v>107</v>
      </c>
      <c r="C39" s="27">
        <v>31010618</v>
      </c>
      <c r="D39" s="28" t="s">
        <v>144</v>
      </c>
      <c r="E39" s="29" t="s">
        <v>115</v>
      </c>
      <c r="F39" s="30" t="s">
        <v>112</v>
      </c>
      <c r="G39" s="27" t="s">
        <v>41</v>
      </c>
      <c r="H39" s="32">
        <v>2016.28</v>
      </c>
      <c r="I39" s="31">
        <f t="shared" si="0"/>
        <v>2217.9079999999999</v>
      </c>
      <c r="J39" s="114" t="s">
        <v>198</v>
      </c>
      <c r="K39" s="31" cm="1">
        <f t="array" ref="K39">_xlfn.IFS(I39&lt;1000,4,I39&lt;3000,6,I39&gt;3000,8)</f>
        <v>6</v>
      </c>
      <c r="V39" s="13" t="s">
        <v>4</v>
      </c>
      <c r="W39" s="13" t="s">
        <v>4</v>
      </c>
      <c r="X39" s="13" t="s">
        <v>4</v>
      </c>
      <c r="Y39" s="93" t="s">
        <v>8</v>
      </c>
      <c r="Z39" s="15" t="s">
        <v>12</v>
      </c>
      <c r="AA39" s="16" t="s">
        <v>45</v>
      </c>
      <c r="AB39" s="16" t="s">
        <v>45</v>
      </c>
      <c r="AC39" s="16" t="s">
        <v>45</v>
      </c>
      <c r="AD39" s="16" t="s">
        <v>45</v>
      </c>
      <c r="AE39" s="16" t="s">
        <v>45</v>
      </c>
      <c r="AF39" s="16" t="s">
        <v>45</v>
      </c>
      <c r="AG39" s="18" t="s">
        <v>17</v>
      </c>
      <c r="AH39" s="15" t="s">
        <v>12</v>
      </c>
      <c r="AK39" s="7"/>
      <c r="AL39" s="8"/>
      <c r="AW39" s="7"/>
      <c r="AX39" s="8"/>
      <c r="BI39" s="7"/>
      <c r="BU39" s="7"/>
    </row>
    <row r="40" spans="2:73">
      <c r="B40" s="118">
        <v>105</v>
      </c>
      <c r="C40" s="118">
        <v>31010731</v>
      </c>
      <c r="D40" s="35" t="s">
        <v>145</v>
      </c>
      <c r="E40" s="119" t="s">
        <v>115</v>
      </c>
      <c r="F40" s="120" t="s">
        <v>112</v>
      </c>
      <c r="G40" s="118" t="s">
        <v>52</v>
      </c>
      <c r="H40" s="122">
        <v>2346.7200000000003</v>
      </c>
      <c r="I40" s="121">
        <f t="shared" si="0"/>
        <v>2581.3920000000003</v>
      </c>
      <c r="J40" s="118" t="s">
        <v>200</v>
      </c>
      <c r="K40" s="31" cm="1">
        <f t="array" ref="K40">_xlfn.IFS(I40&lt;1000,6,I40&lt;3000,8,I40&gt;3000,10)</f>
        <v>8</v>
      </c>
      <c r="U40" s="13" t="s">
        <v>4</v>
      </c>
      <c r="V40" s="13" t="s">
        <v>4</v>
      </c>
      <c r="W40" s="13" t="s">
        <v>4</v>
      </c>
      <c r="X40" s="14" t="s">
        <v>8</v>
      </c>
      <c r="Y40" s="17" t="s">
        <v>59</v>
      </c>
      <c r="Z40" s="16" t="s">
        <v>59</v>
      </c>
      <c r="AA40" s="16" t="s">
        <v>59</v>
      </c>
      <c r="AB40" s="16" t="s">
        <v>59</v>
      </c>
      <c r="AC40" s="16" t="s">
        <v>59</v>
      </c>
      <c r="AD40" s="16" t="s">
        <v>59</v>
      </c>
      <c r="AE40" s="16" t="s">
        <v>59</v>
      </c>
      <c r="AF40" s="16" t="s">
        <v>59</v>
      </c>
      <c r="AG40" s="18" t="s">
        <v>17</v>
      </c>
      <c r="AK40" s="7"/>
      <c r="AW40" s="7"/>
      <c r="AX40" s="8"/>
      <c r="BI40" s="7"/>
      <c r="BU40" s="7"/>
    </row>
    <row r="41" spans="2:73">
      <c r="B41" s="27">
        <v>110</v>
      </c>
      <c r="C41" s="27">
        <v>31010596</v>
      </c>
      <c r="D41" s="28" t="s">
        <v>159</v>
      </c>
      <c r="E41" s="29" t="s">
        <v>115</v>
      </c>
      <c r="F41" s="30" t="s">
        <v>112</v>
      </c>
      <c r="G41" s="27" t="s">
        <v>49</v>
      </c>
      <c r="H41" s="32">
        <v>4059.45</v>
      </c>
      <c r="I41" s="31">
        <f t="shared" si="0"/>
        <v>4465.3949999999995</v>
      </c>
      <c r="J41" s="114" t="s">
        <v>200</v>
      </c>
      <c r="K41" s="31" cm="1">
        <f t="array" ref="K41">_xlfn.IFS(I41&lt;1000,6,I41&lt;3000,8,I41&gt;3000,10)</f>
        <v>10</v>
      </c>
      <c r="U41" s="13" t="s">
        <v>4</v>
      </c>
      <c r="V41" s="13" t="s">
        <v>4</v>
      </c>
      <c r="W41" s="13" t="s">
        <v>4</v>
      </c>
      <c r="X41" s="14" t="s">
        <v>8</v>
      </c>
      <c r="Y41" s="17" t="s">
        <v>61</v>
      </c>
      <c r="Z41" s="16" t="s">
        <v>61</v>
      </c>
      <c r="AA41" s="16" t="s">
        <v>61</v>
      </c>
      <c r="AB41" s="16" t="s">
        <v>61</v>
      </c>
      <c r="AC41" s="16" t="s">
        <v>61</v>
      </c>
      <c r="AD41" s="16" t="s">
        <v>61</v>
      </c>
      <c r="AE41" s="16" t="s">
        <v>61</v>
      </c>
      <c r="AF41" s="16" t="s">
        <v>61</v>
      </c>
      <c r="AG41" s="16" t="s">
        <v>61</v>
      </c>
      <c r="AH41" s="16" t="s">
        <v>61</v>
      </c>
      <c r="AI41" s="18" t="s">
        <v>17</v>
      </c>
      <c r="AK41" s="7"/>
      <c r="AW41" s="7"/>
      <c r="AX41" s="8"/>
      <c r="BI41" s="7"/>
      <c r="BU41" s="7"/>
    </row>
    <row r="42" spans="2:73">
      <c r="B42" s="27">
        <v>76</v>
      </c>
      <c r="C42" s="27">
        <v>31081418</v>
      </c>
      <c r="D42" s="28" t="s">
        <v>43</v>
      </c>
      <c r="E42" s="28" t="s">
        <v>44</v>
      </c>
      <c r="F42" s="30" t="s">
        <v>37</v>
      </c>
      <c r="G42" s="27" t="s">
        <v>41</v>
      </c>
      <c r="H42" s="32">
        <v>3188.4024408</v>
      </c>
      <c r="I42" s="31">
        <f t="shared" si="0"/>
        <v>3507.2426848800001</v>
      </c>
      <c r="J42" s="31" t="s">
        <v>200</v>
      </c>
      <c r="K42" s="31" cm="1">
        <f t="array" ref="K42">_xlfn.IFS(I42&lt;1000,6,I42&lt;3000,8,I42&gt;3000,10)</f>
        <v>10</v>
      </c>
      <c r="W42" s="13" t="s">
        <v>4</v>
      </c>
      <c r="X42" s="13" t="s">
        <v>4</v>
      </c>
      <c r="Y42" s="55" t="s">
        <v>4</v>
      </c>
      <c r="Z42" s="14" t="s">
        <v>8</v>
      </c>
      <c r="AA42" s="16" t="s">
        <v>63</v>
      </c>
      <c r="AB42" s="16" t="s">
        <v>63</v>
      </c>
      <c r="AC42" s="16" t="s">
        <v>63</v>
      </c>
      <c r="AD42" s="16" t="s">
        <v>63</v>
      </c>
      <c r="AE42" s="16" t="s">
        <v>63</v>
      </c>
      <c r="AF42" s="16" t="s">
        <v>63</v>
      </c>
      <c r="AG42" s="16" t="s">
        <v>63</v>
      </c>
      <c r="AH42" s="16" t="s">
        <v>63</v>
      </c>
      <c r="AI42" s="16" t="s">
        <v>63</v>
      </c>
      <c r="AJ42" s="16" t="s">
        <v>63</v>
      </c>
      <c r="AK42" s="53" t="s">
        <v>17</v>
      </c>
      <c r="AW42" s="7"/>
      <c r="AX42" s="8"/>
      <c r="BI42" s="7"/>
      <c r="BU42" s="7"/>
    </row>
    <row r="43" spans="2:73">
      <c r="B43" s="27">
        <v>77</v>
      </c>
      <c r="C43" s="27">
        <v>31081396</v>
      </c>
      <c r="D43" s="28" t="s">
        <v>46</v>
      </c>
      <c r="E43" s="28" t="s">
        <v>44</v>
      </c>
      <c r="F43" s="30" t="s">
        <v>37</v>
      </c>
      <c r="G43" s="27" t="s">
        <v>41</v>
      </c>
      <c r="H43" s="32">
        <v>3165.9218512000002</v>
      </c>
      <c r="I43" s="31">
        <f t="shared" si="0"/>
        <v>3482.5140363200003</v>
      </c>
      <c r="J43" s="31" t="s">
        <v>200</v>
      </c>
      <c r="K43" s="31" cm="1">
        <f t="array" ref="K43">_xlfn.IFS(I43&lt;1000,6,I43&lt;3000,8,I43&gt;3000,10)</f>
        <v>10</v>
      </c>
      <c r="U43" s="13" t="s">
        <v>4</v>
      </c>
      <c r="V43" s="13" t="s">
        <v>4</v>
      </c>
      <c r="W43" s="13" t="s">
        <v>4</v>
      </c>
      <c r="X43" s="14" t="s">
        <v>8</v>
      </c>
      <c r="Y43" s="17" t="s">
        <v>79</v>
      </c>
      <c r="Z43" s="16" t="s">
        <v>79</v>
      </c>
      <c r="AA43" s="16" t="s">
        <v>79</v>
      </c>
      <c r="AB43" s="16" t="s">
        <v>79</v>
      </c>
      <c r="AC43" s="16" t="s">
        <v>79</v>
      </c>
      <c r="AD43" s="16" t="s">
        <v>79</v>
      </c>
      <c r="AE43" s="16" t="s">
        <v>79</v>
      </c>
      <c r="AF43" s="16" t="s">
        <v>79</v>
      </c>
      <c r="AG43" s="16" t="s">
        <v>79</v>
      </c>
      <c r="AH43" s="16" t="s">
        <v>79</v>
      </c>
      <c r="AI43" s="18" t="s">
        <v>17</v>
      </c>
      <c r="AK43" s="7"/>
      <c r="AW43" s="7"/>
      <c r="AX43" s="8"/>
      <c r="BI43" s="7"/>
      <c r="BU43" s="7"/>
    </row>
    <row r="44" spans="2:73">
      <c r="B44" s="27">
        <v>83</v>
      </c>
      <c r="C44" s="27">
        <v>31081485</v>
      </c>
      <c r="D44" s="28" t="s">
        <v>89</v>
      </c>
      <c r="E44" s="28" t="s">
        <v>44</v>
      </c>
      <c r="F44" s="30" t="s">
        <v>37</v>
      </c>
      <c r="G44" s="27" t="s">
        <v>41</v>
      </c>
      <c r="H44" s="32">
        <v>2752.3500000000004</v>
      </c>
      <c r="I44" s="31">
        <f t="shared" si="0"/>
        <v>3027.5850000000005</v>
      </c>
      <c r="J44" s="31" t="s">
        <v>200</v>
      </c>
      <c r="K44" s="31" cm="1">
        <f t="array" ref="K44">_xlfn.IFS(I44&lt;1000,6,I44&lt;3000,8,I44&gt;3000,10)</f>
        <v>10</v>
      </c>
      <c r="W44" s="13" t="s">
        <v>4</v>
      </c>
      <c r="X44" s="13" t="s">
        <v>4</v>
      </c>
      <c r="Y44" s="55" t="s">
        <v>4</v>
      </c>
      <c r="Z44" s="14" t="s">
        <v>8</v>
      </c>
      <c r="AA44" s="22" t="s">
        <v>66</v>
      </c>
      <c r="AB44" s="22" t="s">
        <v>66</v>
      </c>
      <c r="AC44" s="22" t="s">
        <v>66</v>
      </c>
      <c r="AD44" s="22" t="s">
        <v>66</v>
      </c>
      <c r="AE44" s="22" t="s">
        <v>66</v>
      </c>
      <c r="AF44" s="22" t="s">
        <v>66</v>
      </c>
      <c r="AG44" s="22" t="s">
        <v>66</v>
      </c>
      <c r="AH44" s="22" t="s">
        <v>66</v>
      </c>
      <c r="AI44" s="22" t="s">
        <v>66</v>
      </c>
      <c r="AJ44" s="22" t="s">
        <v>66</v>
      </c>
      <c r="AK44" s="53" t="s">
        <v>17</v>
      </c>
      <c r="AW44" s="7"/>
      <c r="AX44" s="8"/>
      <c r="BI44" s="7"/>
      <c r="BU44" s="7"/>
    </row>
    <row r="45" spans="2:73">
      <c r="B45" s="27">
        <v>91</v>
      </c>
      <c r="C45" s="27">
        <v>31205664</v>
      </c>
      <c r="D45" s="28" t="s">
        <v>48</v>
      </c>
      <c r="E45" s="28" t="s">
        <v>44</v>
      </c>
      <c r="F45" s="30" t="s">
        <v>37</v>
      </c>
      <c r="G45" s="27" t="s">
        <v>49</v>
      </c>
      <c r="H45" s="32">
        <v>4241</v>
      </c>
      <c r="I45" s="31">
        <f t="shared" si="0"/>
        <v>4665.1000000000004</v>
      </c>
      <c r="J45" s="31" t="s">
        <v>200</v>
      </c>
      <c r="K45" s="31" cm="1">
        <f t="array" ref="K45">_xlfn.IFS(I45&lt;1000,6,I45&lt;3000,8,I45&gt;3000,10)</f>
        <v>10</v>
      </c>
      <c r="W45" s="13" t="s">
        <v>4</v>
      </c>
      <c r="X45" s="13" t="s">
        <v>4</v>
      </c>
      <c r="Y45" s="55" t="s">
        <v>4</v>
      </c>
      <c r="Z45" s="14" t="s">
        <v>8</v>
      </c>
      <c r="AA45" s="16" t="s">
        <v>69</v>
      </c>
      <c r="AB45" s="16" t="s">
        <v>69</v>
      </c>
      <c r="AC45" s="16" t="s">
        <v>69</v>
      </c>
      <c r="AD45" s="16" t="s">
        <v>69</v>
      </c>
      <c r="AE45" s="16" t="s">
        <v>69</v>
      </c>
      <c r="AF45" s="16" t="s">
        <v>69</v>
      </c>
      <c r="AG45" s="16" t="s">
        <v>69</v>
      </c>
      <c r="AH45" s="16" t="s">
        <v>69</v>
      </c>
      <c r="AI45" s="16" t="s">
        <v>69</v>
      </c>
      <c r="AJ45" s="16" t="s">
        <v>69</v>
      </c>
      <c r="AK45" s="53" t="s">
        <v>17</v>
      </c>
      <c r="AW45" s="7"/>
      <c r="AX45" s="8"/>
      <c r="BI45" s="7"/>
      <c r="BU45" s="7"/>
    </row>
    <row r="46" spans="2:73">
      <c r="B46" s="27">
        <v>97</v>
      </c>
      <c r="C46" s="27">
        <v>31081540</v>
      </c>
      <c r="D46" s="28" t="s">
        <v>51</v>
      </c>
      <c r="E46" s="28" t="s">
        <v>44</v>
      </c>
      <c r="F46" s="30" t="s">
        <v>37</v>
      </c>
      <c r="G46" s="27" t="s">
        <v>52</v>
      </c>
      <c r="H46" s="32">
        <v>2184.3000000000002</v>
      </c>
      <c r="I46" s="31">
        <f t="shared" si="0"/>
        <v>2402.73</v>
      </c>
      <c r="J46" s="31" t="s">
        <v>200</v>
      </c>
      <c r="K46" s="31" cm="1">
        <f t="array" ref="K46">_xlfn.IFS(I46&lt;1000,6,I46&lt;3000,8,I46&gt;3000,10)</f>
        <v>8</v>
      </c>
      <c r="W46" s="13" t="s">
        <v>4</v>
      </c>
      <c r="X46" s="13" t="s">
        <v>4</v>
      </c>
      <c r="Y46" s="55" t="s">
        <v>4</v>
      </c>
      <c r="Z46" s="14" t="s">
        <v>8</v>
      </c>
      <c r="AA46" s="16" t="s">
        <v>72</v>
      </c>
      <c r="AB46" s="16" t="s">
        <v>72</v>
      </c>
      <c r="AC46" s="16" t="s">
        <v>72</v>
      </c>
      <c r="AD46" s="16" t="s">
        <v>72</v>
      </c>
      <c r="AE46" s="16" t="s">
        <v>72</v>
      </c>
      <c r="AF46" s="16" t="s">
        <v>72</v>
      </c>
      <c r="AG46" s="16" t="s">
        <v>72</v>
      </c>
      <c r="AH46" s="16" t="s">
        <v>72</v>
      </c>
      <c r="AI46" s="18" t="s">
        <v>17</v>
      </c>
      <c r="AK46" s="7"/>
      <c r="AW46" s="7"/>
      <c r="AX46" s="8"/>
      <c r="BI46" s="7"/>
      <c r="BU46" s="7"/>
    </row>
    <row r="47" spans="2:73">
      <c r="B47" s="27">
        <v>101</v>
      </c>
      <c r="C47" s="27">
        <v>31081434</v>
      </c>
      <c r="D47" s="28" t="s">
        <v>54</v>
      </c>
      <c r="E47" s="28" t="s">
        <v>44</v>
      </c>
      <c r="F47" s="30" t="s">
        <v>37</v>
      </c>
      <c r="G47" s="27" t="s">
        <v>49</v>
      </c>
      <c r="H47" s="32">
        <v>2919</v>
      </c>
      <c r="I47" s="31">
        <f t="shared" si="0"/>
        <v>3210.9</v>
      </c>
      <c r="J47" s="31" t="s">
        <v>200</v>
      </c>
      <c r="K47" s="31" cm="1">
        <f t="array" ref="K47">_xlfn.IFS(I47&lt;1000,6,I47&lt;3000,8,I47&gt;3000,10)</f>
        <v>10</v>
      </c>
      <c r="U47" s="13" t="s">
        <v>4</v>
      </c>
      <c r="V47" s="13" t="s">
        <v>4</v>
      </c>
      <c r="W47" s="13" t="s">
        <v>4</v>
      </c>
      <c r="X47" s="14" t="s">
        <v>8</v>
      </c>
      <c r="Y47" s="17" t="s">
        <v>74</v>
      </c>
      <c r="Z47" s="16" t="s">
        <v>74</v>
      </c>
      <c r="AA47" s="16" t="s">
        <v>74</v>
      </c>
      <c r="AB47" s="16" t="s">
        <v>74</v>
      </c>
      <c r="AC47" s="16" t="s">
        <v>74</v>
      </c>
      <c r="AD47" s="16" t="s">
        <v>74</v>
      </c>
      <c r="AE47" s="16" t="s">
        <v>74</v>
      </c>
      <c r="AF47" s="16" t="s">
        <v>74</v>
      </c>
      <c r="AG47" s="16" t="s">
        <v>74</v>
      </c>
      <c r="AH47" s="16" t="s">
        <v>74</v>
      </c>
      <c r="AI47" s="18" t="s">
        <v>17</v>
      </c>
      <c r="AK47" s="7"/>
      <c r="AW47" s="7"/>
      <c r="AX47" s="8"/>
      <c r="BI47" s="7"/>
      <c r="BU47" s="7"/>
    </row>
    <row r="48" spans="2:73">
      <c r="B48" s="27">
        <v>84</v>
      </c>
      <c r="C48" s="27">
        <v>31081809</v>
      </c>
      <c r="D48" s="28" t="s">
        <v>56</v>
      </c>
      <c r="E48" s="28" t="s">
        <v>44</v>
      </c>
      <c r="F48" s="30" t="s">
        <v>37</v>
      </c>
      <c r="G48" s="27" t="s">
        <v>49</v>
      </c>
      <c r="H48" s="32">
        <v>1960.32</v>
      </c>
      <c r="I48" s="31">
        <f t="shared" si="0"/>
        <v>2156.3519999999999</v>
      </c>
      <c r="J48" s="31" t="s">
        <v>200</v>
      </c>
      <c r="K48" s="31" cm="1">
        <f t="array" ref="K48">_xlfn.IFS(I48&lt;1000,6,I48&lt;3000,8,I48&gt;3000,10)</f>
        <v>8</v>
      </c>
      <c r="U48" s="13" t="s">
        <v>4</v>
      </c>
      <c r="V48" s="13" t="s">
        <v>4</v>
      </c>
      <c r="W48" s="13" t="s">
        <v>4</v>
      </c>
      <c r="X48" s="14" t="s">
        <v>8</v>
      </c>
      <c r="Y48" s="17" t="s">
        <v>77</v>
      </c>
      <c r="Z48" s="16" t="s">
        <v>77</v>
      </c>
      <c r="AA48" s="16" t="s">
        <v>77</v>
      </c>
      <c r="AB48" s="16" t="s">
        <v>77</v>
      </c>
      <c r="AC48" s="16" t="s">
        <v>77</v>
      </c>
      <c r="AD48" s="16" t="s">
        <v>77</v>
      </c>
      <c r="AE48" s="16" t="s">
        <v>77</v>
      </c>
      <c r="AF48" s="16" t="s">
        <v>77</v>
      </c>
      <c r="AG48" s="18" t="s">
        <v>17</v>
      </c>
      <c r="AK48" s="7"/>
      <c r="AW48" s="7"/>
      <c r="AX48" s="8"/>
      <c r="BI48" s="7"/>
      <c r="BU48" s="7"/>
    </row>
    <row r="49" spans="2:73">
      <c r="B49" s="27">
        <v>78</v>
      </c>
      <c r="C49" s="27">
        <v>31081591</v>
      </c>
      <c r="D49" s="28" t="s">
        <v>58</v>
      </c>
      <c r="E49" s="28" t="s">
        <v>44</v>
      </c>
      <c r="F49" s="30" t="s">
        <v>37</v>
      </c>
      <c r="G49" s="27" t="s">
        <v>52</v>
      </c>
      <c r="H49" s="32">
        <v>2127</v>
      </c>
      <c r="I49" s="31">
        <f t="shared" si="0"/>
        <v>2339.6999999999998</v>
      </c>
      <c r="J49" s="31" t="s">
        <v>200</v>
      </c>
      <c r="K49" s="31" cm="1">
        <f t="array" ref="K49">_xlfn.IFS(I49&lt;1000,6,I49&lt;3000,8,I49&gt;3000,10)</f>
        <v>8</v>
      </c>
      <c r="U49" s="13" t="s">
        <v>4</v>
      </c>
      <c r="V49" s="13" t="s">
        <v>4</v>
      </c>
      <c r="W49" s="13" t="s">
        <v>4</v>
      </c>
      <c r="X49" s="14" t="s">
        <v>8</v>
      </c>
      <c r="Y49" s="17" t="s">
        <v>81</v>
      </c>
      <c r="Z49" s="16" t="s">
        <v>81</v>
      </c>
      <c r="AA49" s="16" t="s">
        <v>81</v>
      </c>
      <c r="AB49" s="16" t="s">
        <v>81</v>
      </c>
      <c r="AC49" s="16" t="s">
        <v>81</v>
      </c>
      <c r="AD49" s="16" t="s">
        <v>81</v>
      </c>
      <c r="AE49" s="16" t="s">
        <v>81</v>
      </c>
      <c r="AF49" s="16" t="s">
        <v>81</v>
      </c>
      <c r="AG49" s="18" t="s">
        <v>17</v>
      </c>
      <c r="AK49" s="7"/>
      <c r="AW49" s="7"/>
      <c r="AX49" s="8"/>
      <c r="BI49" s="7"/>
      <c r="BU49" s="7"/>
    </row>
    <row r="50" spans="2:73">
      <c r="B50" s="27">
        <v>85</v>
      </c>
      <c r="C50" s="27">
        <v>31082678</v>
      </c>
      <c r="D50" s="28" t="s">
        <v>82</v>
      </c>
      <c r="E50" s="28" t="s">
        <v>83</v>
      </c>
      <c r="F50" s="30" t="s">
        <v>37</v>
      </c>
      <c r="G50" s="27" t="s">
        <v>52</v>
      </c>
      <c r="H50" s="32">
        <v>2574.59</v>
      </c>
      <c r="I50" s="31">
        <f t="shared" si="0"/>
        <v>2832.049</v>
      </c>
      <c r="J50" s="31" t="s">
        <v>200</v>
      </c>
      <c r="K50" s="31" cm="1">
        <f t="array" ref="K50">_xlfn.IFS(I50&lt;1000,6,I50&lt;3000,8,I50&gt;3000,10)</f>
        <v>8</v>
      </c>
      <c r="W50" s="13" t="s">
        <v>4</v>
      </c>
      <c r="X50" s="13" t="s">
        <v>4</v>
      </c>
      <c r="Y50" s="55" t="s">
        <v>4</v>
      </c>
      <c r="Z50" s="14" t="s">
        <v>8</v>
      </c>
      <c r="AA50" s="16" t="s">
        <v>84</v>
      </c>
      <c r="AB50" s="16" t="s">
        <v>84</v>
      </c>
      <c r="AC50" s="16" t="s">
        <v>84</v>
      </c>
      <c r="AD50" s="16" t="s">
        <v>84</v>
      </c>
      <c r="AE50" s="16" t="s">
        <v>84</v>
      </c>
      <c r="AF50" s="16" t="s">
        <v>84</v>
      </c>
      <c r="AG50" s="16" t="s">
        <v>84</v>
      </c>
      <c r="AH50" s="16" t="s">
        <v>84</v>
      </c>
      <c r="AI50" s="18" t="s">
        <v>17</v>
      </c>
      <c r="AK50" s="7"/>
      <c r="AW50" s="7"/>
      <c r="AX50" s="8"/>
      <c r="BI50" s="7"/>
      <c r="BU50" s="7"/>
    </row>
    <row r="51" spans="2:73" ht="12.6" thickBot="1">
      <c r="B51" s="42">
        <v>93</v>
      </c>
      <c r="C51" s="42">
        <v>31080900</v>
      </c>
      <c r="D51" s="43" t="s">
        <v>85</v>
      </c>
      <c r="E51" s="43" t="s">
        <v>86</v>
      </c>
      <c r="F51" s="44" t="s">
        <v>37</v>
      </c>
      <c r="G51" s="42" t="s">
        <v>52</v>
      </c>
      <c r="H51" s="123">
        <v>2939</v>
      </c>
      <c r="I51" s="57">
        <f t="shared" si="0"/>
        <v>3232.9</v>
      </c>
      <c r="J51" s="57" t="s">
        <v>200</v>
      </c>
      <c r="K51" s="57" cm="1">
        <f t="array" ref="K51">_xlfn.IFS(I51&lt;1000,6,I51&lt;3000,8,I51&gt;3000,10)</f>
        <v>10</v>
      </c>
      <c r="W51" s="13" t="s">
        <v>4</v>
      </c>
      <c r="X51" s="13" t="s">
        <v>4</v>
      </c>
      <c r="Y51" s="55" t="s">
        <v>4</v>
      </c>
      <c r="Z51" s="14" t="s">
        <v>8</v>
      </c>
      <c r="AA51" s="16" t="s">
        <v>87</v>
      </c>
      <c r="AB51" s="16" t="s">
        <v>87</v>
      </c>
      <c r="AC51" s="16" t="s">
        <v>87</v>
      </c>
      <c r="AD51" s="16" t="s">
        <v>87</v>
      </c>
      <c r="AE51" s="16" t="s">
        <v>87</v>
      </c>
      <c r="AF51" s="16" t="s">
        <v>87</v>
      </c>
      <c r="AG51" s="16" t="s">
        <v>87</v>
      </c>
      <c r="AH51" s="16" t="s">
        <v>87</v>
      </c>
      <c r="AI51" s="16" t="s">
        <v>87</v>
      </c>
      <c r="AJ51" s="16" t="s">
        <v>87</v>
      </c>
      <c r="AK51" s="53" t="s">
        <v>17</v>
      </c>
      <c r="AW51" s="7"/>
      <c r="AX51" s="8"/>
      <c r="BI51" s="7"/>
      <c r="BU51" s="7"/>
    </row>
    <row r="52" spans="2:73" ht="12.6" thickTop="1">
      <c r="B52" s="124">
        <v>59</v>
      </c>
      <c r="C52" s="124">
        <v>31010952</v>
      </c>
      <c r="D52" s="125" t="s">
        <v>164</v>
      </c>
      <c r="E52" s="126" t="s">
        <v>165</v>
      </c>
      <c r="F52" s="127" t="s">
        <v>112</v>
      </c>
      <c r="G52" s="124" t="s">
        <v>49</v>
      </c>
      <c r="H52" s="128">
        <v>1490.5700000000002</v>
      </c>
      <c r="I52" s="76">
        <f t="shared" si="0"/>
        <v>1639.6270000000002</v>
      </c>
      <c r="J52" s="129" t="s">
        <v>200</v>
      </c>
      <c r="K52" s="76" cm="1">
        <f t="array" ref="K52">_xlfn.IFS(I52&lt;1000,6,I52&lt;3000,8,I52&gt;3000,10)</f>
        <v>8</v>
      </c>
      <c r="N52" s="80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100"/>
      <c r="Z52" s="94"/>
      <c r="AA52" s="94"/>
      <c r="AB52" s="94"/>
      <c r="AC52" s="94"/>
      <c r="AD52" s="94"/>
      <c r="AE52" s="94"/>
      <c r="AF52" s="96" t="s">
        <v>4</v>
      </c>
      <c r="AG52" s="96" t="s">
        <v>4</v>
      </c>
      <c r="AH52" s="96" t="s">
        <v>4</v>
      </c>
      <c r="AI52" s="97" t="s">
        <v>8</v>
      </c>
      <c r="AJ52" s="98" t="s">
        <v>63</v>
      </c>
      <c r="AK52" s="144" t="s">
        <v>63</v>
      </c>
      <c r="AL52" s="98" t="s">
        <v>63</v>
      </c>
      <c r="AM52" s="98" t="s">
        <v>63</v>
      </c>
      <c r="AN52" s="98" t="s">
        <v>63</v>
      </c>
      <c r="AO52" s="98" t="s">
        <v>63</v>
      </c>
      <c r="AP52" s="98" t="s">
        <v>63</v>
      </c>
      <c r="AQ52" s="98" t="s">
        <v>63</v>
      </c>
      <c r="AR52" s="99" t="s">
        <v>17</v>
      </c>
      <c r="AS52" s="94"/>
      <c r="AT52" s="94"/>
      <c r="AU52" s="94"/>
      <c r="AV52" s="94"/>
      <c r="AW52" s="100"/>
      <c r="AX52" s="91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5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5"/>
    </row>
    <row r="53" spans="2:73">
      <c r="B53" s="27">
        <v>120</v>
      </c>
      <c r="C53" s="27">
        <v>31011053</v>
      </c>
      <c r="D53" s="28" t="s">
        <v>162</v>
      </c>
      <c r="E53" s="29" t="s">
        <v>163</v>
      </c>
      <c r="F53" s="30" t="s">
        <v>112</v>
      </c>
      <c r="G53" s="27" t="s">
        <v>52</v>
      </c>
      <c r="H53" s="32">
        <v>4106</v>
      </c>
      <c r="I53" s="31">
        <f t="shared" si="0"/>
        <v>4516.6000000000004</v>
      </c>
      <c r="J53" s="114" t="s">
        <v>200</v>
      </c>
      <c r="K53" s="31" cm="1">
        <f t="array" ref="K53">_xlfn.IFS(I53&lt;1000,6,I53&lt;3000,8,I53&gt;3000,10)</f>
        <v>10</v>
      </c>
      <c r="Y53" s="7"/>
      <c r="AF53" s="13" t="s">
        <v>4</v>
      </c>
      <c r="AG53" s="13" t="s">
        <v>4</v>
      </c>
      <c r="AH53" s="13" t="s">
        <v>4</v>
      </c>
      <c r="AI53" s="14" t="s">
        <v>8</v>
      </c>
      <c r="AJ53" s="22" t="s">
        <v>66</v>
      </c>
      <c r="AK53" s="24" t="s">
        <v>66</v>
      </c>
      <c r="AL53" s="22" t="s">
        <v>66</v>
      </c>
      <c r="AM53" s="22" t="s">
        <v>66</v>
      </c>
      <c r="AN53" s="22" t="s">
        <v>66</v>
      </c>
      <c r="AO53" s="22" t="s">
        <v>66</v>
      </c>
      <c r="AP53" s="22" t="s">
        <v>66</v>
      </c>
      <c r="AQ53" s="22" t="s">
        <v>66</v>
      </c>
      <c r="AR53" s="22" t="s">
        <v>66</v>
      </c>
      <c r="AS53" s="22" t="s">
        <v>66</v>
      </c>
      <c r="AT53" s="18" t="s">
        <v>17</v>
      </c>
      <c r="AW53" s="7"/>
      <c r="AX53" s="8"/>
      <c r="BI53" s="7"/>
      <c r="BU53" s="7"/>
    </row>
    <row r="54" spans="2:73">
      <c r="B54" s="27">
        <v>58</v>
      </c>
      <c r="C54" s="27">
        <v>31009679</v>
      </c>
      <c r="D54" s="28" t="s">
        <v>128</v>
      </c>
      <c r="E54" s="29" t="s">
        <v>129</v>
      </c>
      <c r="F54" s="30" t="s">
        <v>112</v>
      </c>
      <c r="G54" s="27" t="s">
        <v>38</v>
      </c>
      <c r="H54" s="32">
        <v>3180.22</v>
      </c>
      <c r="I54" s="31">
        <f t="shared" si="0"/>
        <v>3498.2419999999997</v>
      </c>
      <c r="J54" s="114" t="s">
        <v>201</v>
      </c>
      <c r="K54" s="31" cm="1">
        <f t="array" ref="K54">_xlfn.IFS(I54&lt;1000,4,I54&lt;3000,6,I54&gt;3000,8)</f>
        <v>8</v>
      </c>
      <c r="Y54" s="7"/>
      <c r="AD54" s="54" t="s">
        <v>4</v>
      </c>
      <c r="AE54" s="13" t="s">
        <v>4</v>
      </c>
      <c r="AF54" s="13" t="s">
        <v>4</v>
      </c>
      <c r="AG54" s="14" t="s">
        <v>8</v>
      </c>
      <c r="AH54" s="15" t="s">
        <v>12</v>
      </c>
      <c r="AI54" s="16" t="s">
        <v>39</v>
      </c>
      <c r="AJ54" s="16" t="s">
        <v>39</v>
      </c>
      <c r="AK54" s="17" t="s">
        <v>39</v>
      </c>
      <c r="AL54" s="16" t="s">
        <v>39</v>
      </c>
      <c r="AM54" s="16" t="s">
        <v>39</v>
      </c>
      <c r="AN54" s="16" t="s">
        <v>39</v>
      </c>
      <c r="AO54" s="16" t="s">
        <v>39</v>
      </c>
      <c r="AP54" s="16" t="s">
        <v>39</v>
      </c>
      <c r="AQ54" s="18" t="s">
        <v>17</v>
      </c>
      <c r="AR54" s="15" t="s">
        <v>12</v>
      </c>
      <c r="AW54" s="7"/>
      <c r="AX54" s="8"/>
      <c r="BI54" s="7"/>
      <c r="BU54" s="7"/>
    </row>
    <row r="55" spans="2:73">
      <c r="B55" s="27">
        <v>3</v>
      </c>
      <c r="C55" s="27">
        <v>31009539</v>
      </c>
      <c r="D55" s="35" t="s">
        <v>130</v>
      </c>
      <c r="E55" s="29" t="s">
        <v>131</v>
      </c>
      <c r="F55" s="30" t="s">
        <v>112</v>
      </c>
      <c r="G55" s="27" t="s">
        <v>113</v>
      </c>
      <c r="H55" s="32">
        <v>3839.32</v>
      </c>
      <c r="I55" s="31">
        <f t="shared" si="0"/>
        <v>4223.2520000000004</v>
      </c>
      <c r="J55" s="114" t="s">
        <v>201</v>
      </c>
      <c r="K55" s="31" cm="1">
        <f t="array" ref="K55">_xlfn.IFS(I55&lt;1000,4,I55&lt;3000,6,I55&gt;3000,8)</f>
        <v>8</v>
      </c>
      <c r="Y55" s="7"/>
      <c r="AD55" s="54" t="s">
        <v>4</v>
      </c>
      <c r="AE55" s="13" t="s">
        <v>4</v>
      </c>
      <c r="AF55" s="13" t="s">
        <v>4</v>
      </c>
      <c r="AG55" s="14" t="s">
        <v>8</v>
      </c>
      <c r="AH55" s="15" t="s">
        <v>12</v>
      </c>
      <c r="AI55" s="16" t="s">
        <v>42</v>
      </c>
      <c r="AJ55" s="16" t="s">
        <v>42</v>
      </c>
      <c r="AK55" s="17" t="s">
        <v>42</v>
      </c>
      <c r="AL55" s="16" t="s">
        <v>42</v>
      </c>
      <c r="AM55" s="16" t="s">
        <v>42</v>
      </c>
      <c r="AN55" s="16" t="s">
        <v>42</v>
      </c>
      <c r="AO55" s="16" t="s">
        <v>42</v>
      </c>
      <c r="AP55" s="16" t="s">
        <v>42</v>
      </c>
      <c r="AQ55" s="18" t="s">
        <v>17</v>
      </c>
      <c r="AR55" s="15" t="s">
        <v>12</v>
      </c>
      <c r="AW55" s="7"/>
      <c r="AX55" s="8"/>
      <c r="BI55" s="7"/>
      <c r="BU55" s="7"/>
    </row>
    <row r="56" spans="2:73">
      <c r="B56" s="27">
        <v>45</v>
      </c>
      <c r="C56" s="27">
        <v>31009211</v>
      </c>
      <c r="D56" s="28" t="s">
        <v>182</v>
      </c>
      <c r="E56" s="29" t="s">
        <v>183</v>
      </c>
      <c r="F56" s="30" t="s">
        <v>112</v>
      </c>
      <c r="G56" s="27" t="s">
        <v>52</v>
      </c>
      <c r="H56" s="32">
        <v>4253.1794</v>
      </c>
      <c r="I56" s="31">
        <f t="shared" si="0"/>
        <v>4678.4973399999999</v>
      </c>
      <c r="J56" s="114" t="s">
        <v>200</v>
      </c>
      <c r="K56" s="31" cm="1">
        <f t="array" ref="K56">_xlfn.IFS(I56&lt;1000,6,I56&lt;3000,8,I56&gt;3000,10)</f>
        <v>10</v>
      </c>
      <c r="Y56" s="7"/>
      <c r="AB56" s="13" t="s">
        <v>4</v>
      </c>
      <c r="AC56" s="13" t="s">
        <v>4</v>
      </c>
      <c r="AD56" s="13" t="s">
        <v>4</v>
      </c>
      <c r="AE56" s="14" t="s">
        <v>8</v>
      </c>
      <c r="AF56" s="16" t="s">
        <v>45</v>
      </c>
      <c r="AG56" s="16" t="s">
        <v>45</v>
      </c>
      <c r="AH56" s="16" t="s">
        <v>45</v>
      </c>
      <c r="AI56" s="16" t="s">
        <v>45</v>
      </c>
      <c r="AJ56" s="16" t="s">
        <v>45</v>
      </c>
      <c r="AK56" s="17" t="s">
        <v>45</v>
      </c>
      <c r="AL56" s="16" t="s">
        <v>45</v>
      </c>
      <c r="AM56" s="16" t="s">
        <v>45</v>
      </c>
      <c r="AN56" s="16" t="s">
        <v>45</v>
      </c>
      <c r="AO56" s="16" t="s">
        <v>45</v>
      </c>
      <c r="AP56" s="18" t="s">
        <v>17</v>
      </c>
      <c r="AW56" s="7"/>
      <c r="AX56" s="8"/>
      <c r="BI56" s="7"/>
      <c r="BU56" s="7"/>
    </row>
    <row r="57" spans="2:73">
      <c r="B57" s="27">
        <v>55</v>
      </c>
      <c r="C57" s="27">
        <v>31009181</v>
      </c>
      <c r="D57" s="28" t="s">
        <v>176</v>
      </c>
      <c r="E57" s="29" t="s">
        <v>177</v>
      </c>
      <c r="F57" s="30" t="s">
        <v>112</v>
      </c>
      <c r="G57" s="27" t="s">
        <v>49</v>
      </c>
      <c r="H57" s="32">
        <v>2817.45</v>
      </c>
      <c r="I57" s="31">
        <f t="shared" si="0"/>
        <v>3099.1949999999997</v>
      </c>
      <c r="J57" s="114" t="s">
        <v>200</v>
      </c>
      <c r="K57" s="31" cm="1">
        <f t="array" ref="K57">_xlfn.IFS(I57&lt;1000,6,I57&lt;3000,8,I57&gt;3000,10)</f>
        <v>10</v>
      </c>
      <c r="Y57" s="7"/>
      <c r="AC57" s="13" t="s">
        <v>4</v>
      </c>
      <c r="AD57" s="13" t="s">
        <v>4</v>
      </c>
      <c r="AE57" s="13" t="s">
        <v>4</v>
      </c>
      <c r="AF57" s="14" t="s">
        <v>8</v>
      </c>
      <c r="AG57" s="22" t="s">
        <v>47</v>
      </c>
      <c r="AH57" s="22" t="s">
        <v>47</v>
      </c>
      <c r="AI57" s="22" t="s">
        <v>47</v>
      </c>
      <c r="AJ57" s="22" t="s">
        <v>47</v>
      </c>
      <c r="AK57" s="24" t="s">
        <v>47</v>
      </c>
      <c r="AL57" s="22" t="s">
        <v>47</v>
      </c>
      <c r="AM57" s="22" t="s">
        <v>47</v>
      </c>
      <c r="AN57" s="22" t="s">
        <v>47</v>
      </c>
      <c r="AO57" s="22" t="s">
        <v>47</v>
      </c>
      <c r="AP57" s="22" t="s">
        <v>47</v>
      </c>
      <c r="AQ57" s="18" t="s">
        <v>17</v>
      </c>
      <c r="AW57" s="7"/>
      <c r="AX57" s="8"/>
      <c r="BI57" s="7"/>
      <c r="BU57" s="7"/>
    </row>
    <row r="58" spans="2:73">
      <c r="B58" s="27">
        <v>117</v>
      </c>
      <c r="C58" s="27">
        <v>31010511</v>
      </c>
      <c r="D58" s="28" t="s">
        <v>168</v>
      </c>
      <c r="E58" s="29" t="s">
        <v>169</v>
      </c>
      <c r="F58" s="30" t="s">
        <v>112</v>
      </c>
      <c r="G58" s="27" t="s">
        <v>52</v>
      </c>
      <c r="H58" s="32">
        <v>2650.77</v>
      </c>
      <c r="I58" s="31">
        <f t="shared" si="0"/>
        <v>2915.8469999999998</v>
      </c>
      <c r="J58" s="114" t="s">
        <v>200</v>
      </c>
      <c r="K58" s="31" cm="1">
        <f t="array" ref="K58">_xlfn.IFS(I58&lt;1000,6,I58&lt;3000,8,I58&gt;3000,10)</f>
        <v>8</v>
      </c>
      <c r="Y58" s="7"/>
      <c r="AB58" s="13" t="s">
        <v>4</v>
      </c>
      <c r="AC58" s="13" t="s">
        <v>4</v>
      </c>
      <c r="AD58" s="13" t="s">
        <v>4</v>
      </c>
      <c r="AE58" s="14" t="s">
        <v>8</v>
      </c>
      <c r="AF58" s="16" t="s">
        <v>50</v>
      </c>
      <c r="AG58" s="16" t="s">
        <v>50</v>
      </c>
      <c r="AH58" s="16" t="s">
        <v>50</v>
      </c>
      <c r="AI58" s="16" t="s">
        <v>50</v>
      </c>
      <c r="AJ58" s="16" t="s">
        <v>50</v>
      </c>
      <c r="AK58" s="17" t="s">
        <v>50</v>
      </c>
      <c r="AL58" s="16" t="s">
        <v>50</v>
      </c>
      <c r="AM58" s="16" t="s">
        <v>50</v>
      </c>
      <c r="AN58" s="18" t="s">
        <v>17</v>
      </c>
      <c r="AW58" s="7"/>
      <c r="AX58" s="8"/>
      <c r="BI58" s="7"/>
      <c r="BU58" s="7"/>
    </row>
    <row r="59" spans="2:73">
      <c r="B59" s="42">
        <v>8</v>
      </c>
      <c r="C59" s="42">
        <v>31008338</v>
      </c>
      <c r="D59" s="43" t="s">
        <v>170</v>
      </c>
      <c r="E59" s="47" t="s">
        <v>171</v>
      </c>
      <c r="F59" s="44" t="s">
        <v>112</v>
      </c>
      <c r="G59" s="42" t="s">
        <v>41</v>
      </c>
      <c r="H59" s="123">
        <v>4738.6900000000005</v>
      </c>
      <c r="I59" s="57">
        <f t="shared" si="0"/>
        <v>5212.5590000000002</v>
      </c>
      <c r="J59" s="130" t="s">
        <v>200</v>
      </c>
      <c r="K59" s="31" cm="1">
        <f t="array" ref="K59">_xlfn.IFS(I59&lt;1000,6,I59&lt;3000,8,I59&gt;3000,10)</f>
        <v>10</v>
      </c>
      <c r="Y59" s="7"/>
      <c r="AB59" s="13" t="s">
        <v>4</v>
      </c>
      <c r="AC59" s="13" t="s">
        <v>4</v>
      </c>
      <c r="AD59" s="13" t="s">
        <v>4</v>
      </c>
      <c r="AE59" s="14" t="s">
        <v>8</v>
      </c>
      <c r="AF59" s="22" t="s">
        <v>53</v>
      </c>
      <c r="AG59" s="22" t="s">
        <v>53</v>
      </c>
      <c r="AH59" s="22" t="s">
        <v>53</v>
      </c>
      <c r="AI59" s="22" t="s">
        <v>53</v>
      </c>
      <c r="AJ59" s="22" t="s">
        <v>53</v>
      </c>
      <c r="AK59" s="24" t="s">
        <v>53</v>
      </c>
      <c r="AL59" s="22" t="s">
        <v>53</v>
      </c>
      <c r="AM59" s="22" t="s">
        <v>53</v>
      </c>
      <c r="AN59" s="22" t="s">
        <v>53</v>
      </c>
      <c r="AO59" s="22" t="s">
        <v>53</v>
      </c>
      <c r="AP59" s="18" t="s">
        <v>17</v>
      </c>
      <c r="AW59" s="7"/>
      <c r="AX59" s="8"/>
      <c r="BI59" s="7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7"/>
    </row>
    <row r="60" spans="2:73">
      <c r="B60" s="27">
        <v>18</v>
      </c>
      <c r="C60" s="27">
        <v>31007706</v>
      </c>
      <c r="D60" s="28" t="s">
        <v>166</v>
      </c>
      <c r="E60" s="34" t="s">
        <v>167</v>
      </c>
      <c r="F60" s="30" t="s">
        <v>112</v>
      </c>
      <c r="G60" s="27" t="s">
        <v>49</v>
      </c>
      <c r="H60" s="131">
        <v>1984.9999999999998</v>
      </c>
      <c r="I60" s="31">
        <f t="shared" si="0"/>
        <v>2183.5</v>
      </c>
      <c r="J60" s="114" t="s">
        <v>200</v>
      </c>
      <c r="K60" s="31" cm="1">
        <f t="array" ref="K60">_xlfn.IFS(I60&lt;1000,6,I60&lt;3000,8,I60&gt;3000,10)</f>
        <v>8</v>
      </c>
      <c r="Y60" s="7"/>
      <c r="AD60" s="13" t="s">
        <v>4</v>
      </c>
      <c r="AE60" s="13" t="s">
        <v>4</v>
      </c>
      <c r="AF60" s="13" t="s">
        <v>4</v>
      </c>
      <c r="AG60" s="14" t="s">
        <v>8</v>
      </c>
      <c r="AH60" s="22" t="s">
        <v>55</v>
      </c>
      <c r="AI60" s="22" t="s">
        <v>55</v>
      </c>
      <c r="AJ60" s="22" t="s">
        <v>55</v>
      </c>
      <c r="AK60" s="24" t="s">
        <v>55</v>
      </c>
      <c r="AL60" s="22" t="s">
        <v>55</v>
      </c>
      <c r="AM60" s="22" t="s">
        <v>55</v>
      </c>
      <c r="AN60" s="22" t="s">
        <v>55</v>
      </c>
      <c r="AO60" s="22" t="s">
        <v>55</v>
      </c>
      <c r="AP60" s="18" t="s">
        <v>17</v>
      </c>
      <c r="AW60" s="7"/>
      <c r="AX60" s="8"/>
      <c r="BI60" s="7"/>
      <c r="BU60" s="7"/>
    </row>
    <row r="61" spans="2:73">
      <c r="B61" s="27">
        <v>113</v>
      </c>
      <c r="C61" s="27">
        <v>31239381</v>
      </c>
      <c r="D61" s="28" t="s">
        <v>174</v>
      </c>
      <c r="E61" s="29" t="s">
        <v>175</v>
      </c>
      <c r="F61" s="30" t="s">
        <v>112</v>
      </c>
      <c r="G61" s="27" t="s">
        <v>52</v>
      </c>
      <c r="H61" s="32">
        <v>2287</v>
      </c>
      <c r="I61" s="31">
        <f t="shared" si="0"/>
        <v>2515.6999999999998</v>
      </c>
      <c r="J61" s="114" t="s">
        <v>200</v>
      </c>
      <c r="K61" s="31" cm="1">
        <f t="array" ref="K61">_xlfn.IFS(I61&lt;1000,6,I61&lt;3000,8,I61&gt;3000,10)</f>
        <v>8</v>
      </c>
      <c r="Y61" s="7"/>
      <c r="AB61" s="13" t="s">
        <v>4</v>
      </c>
      <c r="AC61" s="13" t="s">
        <v>4</v>
      </c>
      <c r="AD61" s="13" t="s">
        <v>4</v>
      </c>
      <c r="AE61" s="14" t="s">
        <v>8</v>
      </c>
      <c r="AF61" s="16" t="s">
        <v>57</v>
      </c>
      <c r="AG61" s="16" t="s">
        <v>57</v>
      </c>
      <c r="AH61" s="16" t="s">
        <v>57</v>
      </c>
      <c r="AI61" s="16" t="s">
        <v>57</v>
      </c>
      <c r="AJ61" s="16" t="s">
        <v>57</v>
      </c>
      <c r="AK61" s="17" t="s">
        <v>57</v>
      </c>
      <c r="AL61" s="16" t="s">
        <v>57</v>
      </c>
      <c r="AM61" s="16" t="s">
        <v>57</v>
      </c>
      <c r="AN61" s="18" t="s">
        <v>17</v>
      </c>
      <c r="AW61" s="7"/>
      <c r="AX61" s="8"/>
      <c r="BI61" s="7"/>
      <c r="BU61" s="7"/>
    </row>
    <row r="62" spans="2:73">
      <c r="B62" s="27">
        <v>114</v>
      </c>
      <c r="C62" s="27">
        <v>31009890</v>
      </c>
      <c r="D62" s="28" t="s">
        <v>172</v>
      </c>
      <c r="E62" s="29" t="s">
        <v>173</v>
      </c>
      <c r="F62" s="30" t="s">
        <v>112</v>
      </c>
      <c r="G62" s="27" t="s">
        <v>113</v>
      </c>
      <c r="H62" s="32">
        <v>2010.7399999999998</v>
      </c>
      <c r="I62" s="31">
        <f t="shared" si="0"/>
        <v>2211.8139999999999</v>
      </c>
      <c r="J62" s="114" t="s">
        <v>200</v>
      </c>
      <c r="K62" s="31" cm="1">
        <f t="array" ref="K62">_xlfn.IFS(I62&lt;1000,6,I62&lt;3000,8,I62&gt;3000,10)</f>
        <v>8</v>
      </c>
      <c r="Y62" s="7"/>
      <c r="AB62" s="13" t="s">
        <v>4</v>
      </c>
      <c r="AC62" s="13" t="s">
        <v>4</v>
      </c>
      <c r="AD62" s="13" t="s">
        <v>4</v>
      </c>
      <c r="AE62" s="14" t="s">
        <v>8</v>
      </c>
      <c r="AF62" s="16" t="s">
        <v>59</v>
      </c>
      <c r="AG62" s="16" t="s">
        <v>59</v>
      </c>
      <c r="AH62" s="16" t="s">
        <v>59</v>
      </c>
      <c r="AI62" s="16" t="s">
        <v>59</v>
      </c>
      <c r="AJ62" s="16" t="s">
        <v>59</v>
      </c>
      <c r="AK62" s="17" t="s">
        <v>59</v>
      </c>
      <c r="AL62" s="16" t="s">
        <v>59</v>
      </c>
      <c r="AM62" s="16" t="s">
        <v>59</v>
      </c>
      <c r="AN62" s="18" t="s">
        <v>17</v>
      </c>
      <c r="AW62" s="7"/>
      <c r="AX62" s="8"/>
      <c r="BI62" s="7"/>
      <c r="BU62" s="7"/>
    </row>
    <row r="63" spans="2:73">
      <c r="B63" s="27">
        <v>103</v>
      </c>
      <c r="C63" s="27">
        <v>31000841</v>
      </c>
      <c r="D63" s="28" t="s">
        <v>140</v>
      </c>
      <c r="E63" s="29" t="s">
        <v>120</v>
      </c>
      <c r="F63" s="30" t="s">
        <v>112</v>
      </c>
      <c r="G63" s="27" t="s">
        <v>52</v>
      </c>
      <c r="H63" s="32">
        <v>4106.45</v>
      </c>
      <c r="I63" s="31">
        <f t="shared" si="0"/>
        <v>4517.0949999999993</v>
      </c>
      <c r="J63" s="114" t="s">
        <v>200</v>
      </c>
      <c r="K63" s="31" cm="1">
        <f t="array" ref="K63">_xlfn.IFS(I63&lt;1000,6,I63&lt;3000,8,I63&gt;3000,10)</f>
        <v>10</v>
      </c>
      <c r="Y63" s="7"/>
      <c r="AD63" s="13" t="s">
        <v>4</v>
      </c>
      <c r="AE63" s="13" t="s">
        <v>4</v>
      </c>
      <c r="AF63" s="13" t="s">
        <v>4</v>
      </c>
      <c r="AG63" s="14" t="s">
        <v>8</v>
      </c>
      <c r="AH63" s="16" t="s">
        <v>61</v>
      </c>
      <c r="AI63" s="16" t="s">
        <v>61</v>
      </c>
      <c r="AJ63" s="16" t="s">
        <v>61</v>
      </c>
      <c r="AK63" s="17" t="s">
        <v>61</v>
      </c>
      <c r="AL63" s="16" t="s">
        <v>61</v>
      </c>
      <c r="AM63" s="16" t="s">
        <v>61</v>
      </c>
      <c r="AN63" s="16" t="s">
        <v>61</v>
      </c>
      <c r="AO63" s="16" t="s">
        <v>61</v>
      </c>
      <c r="AP63" s="16" t="s">
        <v>61</v>
      </c>
      <c r="AQ63" s="16" t="s">
        <v>61</v>
      </c>
      <c r="AR63" s="18" t="s">
        <v>17</v>
      </c>
      <c r="AW63" s="7"/>
      <c r="AX63" s="8"/>
      <c r="BI63" s="7"/>
      <c r="BU63" s="7"/>
    </row>
    <row r="64" spans="2:73">
      <c r="B64" s="27">
        <v>67</v>
      </c>
      <c r="C64" s="27">
        <v>31063096</v>
      </c>
      <c r="D64" s="28" t="s">
        <v>67</v>
      </c>
      <c r="E64" s="28" t="s">
        <v>68</v>
      </c>
      <c r="F64" s="30" t="s">
        <v>37</v>
      </c>
      <c r="G64" s="27" t="s">
        <v>52</v>
      </c>
      <c r="H64" s="32">
        <v>1901.3000000000002</v>
      </c>
      <c r="I64" s="31">
        <f t="shared" si="0"/>
        <v>2091.4300000000003</v>
      </c>
      <c r="J64" s="31" t="s">
        <v>200</v>
      </c>
      <c r="K64" s="31" cm="1">
        <f t="array" ref="K64">_xlfn.IFS(I64&lt;1000,6,I64&lt;3000,8,I64&gt;3000,10)</f>
        <v>8</v>
      </c>
      <c r="Y64" s="7"/>
      <c r="AF64" s="13" t="s">
        <v>4</v>
      </c>
      <c r="AG64" s="13" t="s">
        <v>4</v>
      </c>
      <c r="AH64" s="13" t="s">
        <v>4</v>
      </c>
      <c r="AI64" s="14" t="s">
        <v>8</v>
      </c>
      <c r="AJ64" s="16" t="s">
        <v>69</v>
      </c>
      <c r="AK64" s="17" t="s">
        <v>69</v>
      </c>
      <c r="AL64" s="16" t="s">
        <v>69</v>
      </c>
      <c r="AM64" s="16" t="s">
        <v>69</v>
      </c>
      <c r="AN64" s="16" t="s">
        <v>69</v>
      </c>
      <c r="AO64" s="16" t="s">
        <v>69</v>
      </c>
      <c r="AP64" s="16" t="s">
        <v>69</v>
      </c>
      <c r="AQ64" s="16" t="s">
        <v>69</v>
      </c>
      <c r="AR64" s="18" t="s">
        <v>17</v>
      </c>
      <c r="AW64" s="7"/>
      <c r="AX64" s="8"/>
      <c r="BI64" s="7"/>
      <c r="BU64" s="7"/>
    </row>
    <row r="65" spans="2:73">
      <c r="B65" s="27">
        <v>64</v>
      </c>
      <c r="C65" s="27">
        <v>31240222</v>
      </c>
      <c r="D65" s="28" t="s">
        <v>88</v>
      </c>
      <c r="E65" s="28" t="s">
        <v>68</v>
      </c>
      <c r="F65" s="30" t="s">
        <v>37</v>
      </c>
      <c r="G65" s="27" t="s">
        <v>41</v>
      </c>
      <c r="H65" s="32">
        <v>4980.72</v>
      </c>
      <c r="I65" s="31">
        <f>(H65*0.1)+H65</f>
        <v>5478.7920000000004</v>
      </c>
      <c r="J65" s="31" t="s">
        <v>200</v>
      </c>
      <c r="K65" s="31" cm="1">
        <f t="array" ref="K65">_xlfn.IFS(I65&lt;1000,6,I65&lt;3000,8,I65&gt;3000,10)</f>
        <v>10</v>
      </c>
      <c r="Y65" s="7"/>
      <c r="AD65" s="13" t="s">
        <v>4</v>
      </c>
      <c r="AE65" s="13" t="s">
        <v>4</v>
      </c>
      <c r="AF65" s="13" t="s">
        <v>4</v>
      </c>
      <c r="AG65" s="14" t="s">
        <v>8</v>
      </c>
      <c r="AH65" s="16" t="s">
        <v>72</v>
      </c>
      <c r="AI65" s="16" t="s">
        <v>72</v>
      </c>
      <c r="AJ65" s="16" t="s">
        <v>72</v>
      </c>
      <c r="AK65" s="17" t="s">
        <v>72</v>
      </c>
      <c r="AL65" s="16" t="s">
        <v>72</v>
      </c>
      <c r="AM65" s="16" t="s">
        <v>72</v>
      </c>
      <c r="AN65" s="16" t="s">
        <v>72</v>
      </c>
      <c r="AO65" s="16" t="s">
        <v>72</v>
      </c>
      <c r="AP65" s="16" t="s">
        <v>72</v>
      </c>
      <c r="AQ65" s="16" t="s">
        <v>72</v>
      </c>
      <c r="AR65" s="18" t="s">
        <v>17</v>
      </c>
      <c r="AW65" s="7"/>
      <c r="AX65" s="8"/>
      <c r="BI65" s="7"/>
      <c r="BU65" s="7"/>
    </row>
    <row r="66" spans="2:73">
      <c r="B66" s="27">
        <v>65</v>
      </c>
      <c r="C66" s="27">
        <v>31062308</v>
      </c>
      <c r="D66" s="28" t="s">
        <v>101</v>
      </c>
      <c r="E66" s="28" t="s">
        <v>102</v>
      </c>
      <c r="F66" s="30" t="s">
        <v>37</v>
      </c>
      <c r="G66" s="27" t="s">
        <v>52</v>
      </c>
      <c r="H66" s="32">
        <v>4014</v>
      </c>
      <c r="I66" s="31">
        <f>(H66*0.1)+H66</f>
        <v>4415.3999999999996</v>
      </c>
      <c r="J66" s="31" t="s">
        <v>200</v>
      </c>
      <c r="K66" s="31" cm="1">
        <f t="array" ref="K66">_xlfn.IFS(I66&lt;1000,6,I66&lt;3000,8,I66&gt;3000,10)</f>
        <v>10</v>
      </c>
      <c r="Y66" s="7"/>
      <c r="AD66" s="13" t="s">
        <v>4</v>
      </c>
      <c r="AE66" s="13" t="s">
        <v>4</v>
      </c>
      <c r="AF66" s="13" t="s">
        <v>4</v>
      </c>
      <c r="AG66" s="14" t="s">
        <v>8</v>
      </c>
      <c r="AH66" s="16" t="s">
        <v>74</v>
      </c>
      <c r="AI66" s="16" t="s">
        <v>74</v>
      </c>
      <c r="AJ66" s="16" t="s">
        <v>74</v>
      </c>
      <c r="AK66" s="17" t="s">
        <v>74</v>
      </c>
      <c r="AL66" s="16" t="s">
        <v>74</v>
      </c>
      <c r="AM66" s="16" t="s">
        <v>74</v>
      </c>
      <c r="AN66" s="16" t="s">
        <v>74</v>
      </c>
      <c r="AO66" s="16" t="s">
        <v>74</v>
      </c>
      <c r="AP66" s="16" t="s">
        <v>74</v>
      </c>
      <c r="AQ66" s="16" t="s">
        <v>74</v>
      </c>
      <c r="AR66" s="18" t="s">
        <v>17</v>
      </c>
      <c r="AW66" s="7"/>
      <c r="AX66" s="8"/>
      <c r="BI66" s="7"/>
      <c r="BU66" s="7"/>
    </row>
    <row r="67" spans="2:73">
      <c r="B67" s="27">
        <v>82</v>
      </c>
      <c r="C67" s="27">
        <v>31080918</v>
      </c>
      <c r="D67" s="28" t="s">
        <v>90</v>
      </c>
      <c r="E67" s="28" t="s">
        <v>91</v>
      </c>
      <c r="F67" s="30" t="s">
        <v>37</v>
      </c>
      <c r="G67" s="27" t="s">
        <v>52</v>
      </c>
      <c r="H67" s="32">
        <v>2038</v>
      </c>
      <c r="I67" s="31">
        <f t="shared" si="0"/>
        <v>2241.8000000000002</v>
      </c>
      <c r="J67" s="31" t="s">
        <v>200</v>
      </c>
      <c r="K67" s="31" cm="1">
        <f t="array" ref="K67">_xlfn.IFS(I67&lt;1000,6,I67&lt;3000,8,I67&gt;3000,10)</f>
        <v>8</v>
      </c>
      <c r="Y67" s="7"/>
      <c r="AB67" s="13" t="s">
        <v>4</v>
      </c>
      <c r="AC67" s="13" t="s">
        <v>4</v>
      </c>
      <c r="AD67" s="13" t="s">
        <v>4</v>
      </c>
      <c r="AE67" s="14" t="s">
        <v>8</v>
      </c>
      <c r="AF67" s="16" t="s">
        <v>77</v>
      </c>
      <c r="AG67" s="16" t="s">
        <v>77</v>
      </c>
      <c r="AH67" s="16" t="s">
        <v>77</v>
      </c>
      <c r="AI67" s="16" t="s">
        <v>77</v>
      </c>
      <c r="AJ67" s="16" t="s">
        <v>77</v>
      </c>
      <c r="AK67" s="17" t="s">
        <v>77</v>
      </c>
      <c r="AL67" s="16" t="s">
        <v>77</v>
      </c>
      <c r="AM67" s="16" t="s">
        <v>77</v>
      </c>
      <c r="AN67" s="18" t="s">
        <v>17</v>
      </c>
      <c r="AW67" s="7"/>
      <c r="AX67" s="8"/>
      <c r="BI67" s="7"/>
      <c r="BU67" s="7"/>
    </row>
    <row r="68" spans="2:73">
      <c r="B68" s="27">
        <v>89</v>
      </c>
      <c r="C68" s="27">
        <v>31082732</v>
      </c>
      <c r="D68" s="28" t="s">
        <v>92</v>
      </c>
      <c r="E68" s="28" t="s">
        <v>93</v>
      </c>
      <c r="F68" s="30" t="s">
        <v>37</v>
      </c>
      <c r="G68" s="27" t="s">
        <v>94</v>
      </c>
      <c r="H68" s="32">
        <v>1879</v>
      </c>
      <c r="I68" s="31">
        <f t="shared" si="0"/>
        <v>2066.9</v>
      </c>
      <c r="J68" s="31" t="s">
        <v>200</v>
      </c>
      <c r="K68" s="31" cm="1">
        <f t="array" ref="K68">_xlfn.IFS(I68&lt;1000,6,I68&lt;3000,8,I68&gt;3000,10)</f>
        <v>8</v>
      </c>
      <c r="Y68" s="7"/>
      <c r="AD68" s="13" t="s">
        <v>4</v>
      </c>
      <c r="AE68" s="13" t="s">
        <v>4</v>
      </c>
      <c r="AF68" s="13" t="s">
        <v>4</v>
      </c>
      <c r="AG68" s="14" t="s">
        <v>8</v>
      </c>
      <c r="AH68" s="16" t="s">
        <v>79</v>
      </c>
      <c r="AI68" s="16" t="s">
        <v>79</v>
      </c>
      <c r="AJ68" s="16" t="s">
        <v>79</v>
      </c>
      <c r="AK68" s="17" t="s">
        <v>79</v>
      </c>
      <c r="AL68" s="16" t="s">
        <v>79</v>
      </c>
      <c r="AM68" s="16" t="s">
        <v>79</v>
      </c>
      <c r="AN68" s="16" t="s">
        <v>79</v>
      </c>
      <c r="AO68" s="16" t="s">
        <v>79</v>
      </c>
      <c r="AP68" s="18" t="s">
        <v>17</v>
      </c>
      <c r="AW68" s="7"/>
      <c r="AX68" s="8"/>
      <c r="BI68" s="7"/>
      <c r="BU68" s="7"/>
    </row>
    <row r="69" spans="2:73">
      <c r="B69" s="27">
        <v>73</v>
      </c>
      <c r="C69" s="27">
        <v>31063452</v>
      </c>
      <c r="D69" s="28" t="s">
        <v>95</v>
      </c>
      <c r="E69" s="28" t="s">
        <v>96</v>
      </c>
      <c r="F69" s="30" t="s">
        <v>37</v>
      </c>
      <c r="G69" s="27" t="s">
        <v>41</v>
      </c>
      <c r="H69" s="32">
        <v>2313.10307784</v>
      </c>
      <c r="I69" s="31">
        <f t="shared" si="0"/>
        <v>2544.4133856240001</v>
      </c>
      <c r="J69" s="31" t="s">
        <v>200</v>
      </c>
      <c r="K69" s="31" cm="1">
        <f t="array" ref="K69">_xlfn.IFS(I69&lt;1000,6,I69&lt;3000,8,I69&gt;3000,10)</f>
        <v>8</v>
      </c>
      <c r="Y69" s="7"/>
      <c r="AB69" s="13" t="s">
        <v>4</v>
      </c>
      <c r="AC69" s="13" t="s">
        <v>4</v>
      </c>
      <c r="AD69" s="13" t="s">
        <v>4</v>
      </c>
      <c r="AE69" s="14" t="s">
        <v>8</v>
      </c>
      <c r="AF69" s="16" t="s">
        <v>81</v>
      </c>
      <c r="AG69" s="16" t="s">
        <v>81</v>
      </c>
      <c r="AH69" s="16" t="s">
        <v>81</v>
      </c>
      <c r="AI69" s="16" t="s">
        <v>81</v>
      </c>
      <c r="AJ69" s="16" t="s">
        <v>81</v>
      </c>
      <c r="AK69" s="17" t="s">
        <v>81</v>
      </c>
      <c r="AL69" s="16" t="s">
        <v>81</v>
      </c>
      <c r="AM69" s="16" t="s">
        <v>81</v>
      </c>
      <c r="AN69" s="18" t="s">
        <v>17</v>
      </c>
      <c r="AW69" s="7"/>
      <c r="AX69" s="8"/>
      <c r="BI69" s="7"/>
      <c r="BU69" s="7"/>
    </row>
    <row r="70" spans="2:73">
      <c r="B70" s="27">
        <v>96</v>
      </c>
      <c r="C70" s="27">
        <v>31079600</v>
      </c>
      <c r="D70" s="28" t="s">
        <v>97</v>
      </c>
      <c r="E70" s="28" t="s">
        <v>98</v>
      </c>
      <c r="F70" s="30" t="s">
        <v>37</v>
      </c>
      <c r="G70" s="27" t="s">
        <v>52</v>
      </c>
      <c r="H70" s="32">
        <v>2307</v>
      </c>
      <c r="I70" s="31">
        <f t="shared" si="0"/>
        <v>2537.6999999999998</v>
      </c>
      <c r="J70" s="31" t="s">
        <v>200</v>
      </c>
      <c r="K70" s="31" cm="1">
        <f t="array" ref="K70">_xlfn.IFS(I70&lt;1000,6,I70&lt;3000,8,I70&gt;3000,10)</f>
        <v>8</v>
      </c>
      <c r="Y70" s="7"/>
      <c r="AD70" s="13" t="s">
        <v>4</v>
      </c>
      <c r="AE70" s="13" t="s">
        <v>4</v>
      </c>
      <c r="AF70" s="13" t="s">
        <v>4</v>
      </c>
      <c r="AG70" s="14" t="s">
        <v>8</v>
      </c>
      <c r="AH70" s="16" t="s">
        <v>84</v>
      </c>
      <c r="AI70" s="16" t="s">
        <v>84</v>
      </c>
      <c r="AJ70" s="16" t="s">
        <v>84</v>
      </c>
      <c r="AK70" s="17" t="s">
        <v>84</v>
      </c>
      <c r="AL70" s="16" t="s">
        <v>84</v>
      </c>
      <c r="AM70" s="16" t="s">
        <v>84</v>
      </c>
      <c r="AN70" s="16" t="s">
        <v>84</v>
      </c>
      <c r="AO70" s="16" t="s">
        <v>84</v>
      </c>
      <c r="AP70" s="18" t="s">
        <v>17</v>
      </c>
      <c r="AW70" s="7"/>
      <c r="AX70" s="8"/>
      <c r="BI70" s="7"/>
      <c r="BU70" s="7"/>
    </row>
    <row r="71" spans="2:73" ht="12.6" thickBot="1">
      <c r="B71" s="42">
        <v>75</v>
      </c>
      <c r="C71" s="42">
        <v>31080349</v>
      </c>
      <c r="D71" s="43" t="s">
        <v>99</v>
      </c>
      <c r="E71" s="43" t="s">
        <v>100</v>
      </c>
      <c r="F71" s="44" t="s">
        <v>37</v>
      </c>
      <c r="G71" s="42" t="s">
        <v>49</v>
      </c>
      <c r="H71" s="123">
        <v>3084.16</v>
      </c>
      <c r="I71" s="57">
        <f t="shared" si="0"/>
        <v>3392.576</v>
      </c>
      <c r="J71" s="57" t="s">
        <v>200</v>
      </c>
      <c r="K71" s="57" cm="1">
        <f t="array" ref="K71">_xlfn.IFS(I71&lt;1000,6,I71&lt;3000,8,I71&gt;3000,10)</f>
        <v>10</v>
      </c>
      <c r="Y71" s="7"/>
      <c r="AF71" s="13" t="s">
        <v>4</v>
      </c>
      <c r="AG71" s="86" t="s">
        <v>4</v>
      </c>
      <c r="AH71" s="86" t="s">
        <v>4</v>
      </c>
      <c r="AI71" s="87" t="s">
        <v>8</v>
      </c>
      <c r="AJ71" s="77" t="s">
        <v>87</v>
      </c>
      <c r="AK71" s="145" t="s">
        <v>87</v>
      </c>
      <c r="AL71" s="77" t="s">
        <v>87</v>
      </c>
      <c r="AM71" s="77" t="s">
        <v>87</v>
      </c>
      <c r="AN71" s="16" t="s">
        <v>87</v>
      </c>
      <c r="AO71" s="16" t="s">
        <v>87</v>
      </c>
      <c r="AP71" s="16" t="s">
        <v>87</v>
      </c>
      <c r="AQ71" s="16" t="s">
        <v>87</v>
      </c>
      <c r="AR71" s="16" t="s">
        <v>87</v>
      </c>
      <c r="AS71" s="16" t="s">
        <v>87</v>
      </c>
      <c r="AT71" s="18" t="s">
        <v>17</v>
      </c>
      <c r="AW71" s="7"/>
      <c r="AX71" s="8"/>
      <c r="BI71" s="7"/>
      <c r="BU71" s="7"/>
    </row>
    <row r="72" spans="2:73" ht="12.6" thickTop="1">
      <c r="B72" s="75">
        <v>50</v>
      </c>
      <c r="C72" s="75">
        <v>31034436</v>
      </c>
      <c r="D72" s="132" t="s">
        <v>184</v>
      </c>
      <c r="E72" s="133" t="s">
        <v>185</v>
      </c>
      <c r="F72" s="134" t="s">
        <v>112</v>
      </c>
      <c r="G72" s="75" t="s">
        <v>41</v>
      </c>
      <c r="H72" s="135">
        <v>2060.4</v>
      </c>
      <c r="I72" s="58">
        <f t="shared" si="0"/>
        <v>2266.44</v>
      </c>
      <c r="J72" s="136" t="s">
        <v>200</v>
      </c>
      <c r="K72" s="58" cm="1">
        <f t="array" ref="K72">_xlfn.IFS(I72&lt;1000,6,I72&lt;3000,8,I72&gt;3000,10)</f>
        <v>8</v>
      </c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5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5"/>
      <c r="AL72" s="146" t="s">
        <v>4</v>
      </c>
      <c r="AM72" s="81" t="s">
        <v>4</v>
      </c>
      <c r="AN72" s="81" t="s">
        <v>4</v>
      </c>
      <c r="AO72" s="82" t="s">
        <v>8</v>
      </c>
      <c r="AP72" s="89" t="s">
        <v>39</v>
      </c>
      <c r="AQ72" s="89" t="s">
        <v>39</v>
      </c>
      <c r="AR72" s="89" t="s">
        <v>39</v>
      </c>
      <c r="AS72" s="89" t="s">
        <v>39</v>
      </c>
      <c r="AT72" s="89" t="s">
        <v>39</v>
      </c>
      <c r="AU72" s="89" t="s">
        <v>39</v>
      </c>
      <c r="AV72" s="89" t="s">
        <v>39</v>
      </c>
      <c r="AW72" s="92" t="s">
        <v>39</v>
      </c>
      <c r="AX72" s="84" t="s">
        <v>17</v>
      </c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5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5"/>
    </row>
    <row r="73" spans="2:73">
      <c r="B73" s="27">
        <v>10</v>
      </c>
      <c r="C73" s="27">
        <v>31010430</v>
      </c>
      <c r="D73" s="28" t="s">
        <v>160</v>
      </c>
      <c r="E73" s="29" t="s">
        <v>117</v>
      </c>
      <c r="F73" s="30" t="s">
        <v>112</v>
      </c>
      <c r="G73" s="27" t="s">
        <v>52</v>
      </c>
      <c r="H73" s="32">
        <v>1945.27</v>
      </c>
      <c r="I73" s="31">
        <f t="shared" si="0"/>
        <v>2139.797</v>
      </c>
      <c r="J73" s="114" t="s">
        <v>200</v>
      </c>
      <c r="K73" s="31" cm="1">
        <f t="array" ref="K73">_xlfn.IFS(I73&lt;1000,6,I73&lt;3000,8,I73&gt;3000,10)</f>
        <v>8</v>
      </c>
      <c r="Y73" s="7"/>
      <c r="AK73" s="7"/>
      <c r="AL73" s="54" t="s">
        <v>4</v>
      </c>
      <c r="AM73" s="13" t="s">
        <v>4</v>
      </c>
      <c r="AN73" s="13" t="s">
        <v>4</v>
      </c>
      <c r="AO73" s="14" t="s">
        <v>8</v>
      </c>
      <c r="AP73" s="16" t="s">
        <v>42</v>
      </c>
      <c r="AQ73" s="16" t="s">
        <v>42</v>
      </c>
      <c r="AR73" s="16" t="s">
        <v>42</v>
      </c>
      <c r="AS73" s="16" t="s">
        <v>42</v>
      </c>
      <c r="AT73" s="16" t="s">
        <v>42</v>
      </c>
      <c r="AU73" s="16" t="s">
        <v>42</v>
      </c>
      <c r="AV73" s="16" t="s">
        <v>42</v>
      </c>
      <c r="AW73" s="17" t="s">
        <v>42</v>
      </c>
      <c r="AX73" s="18" t="s">
        <v>17</v>
      </c>
      <c r="BI73" s="7"/>
      <c r="BU73" s="7"/>
    </row>
    <row r="74" spans="2:73">
      <c r="B74" s="27">
        <v>109</v>
      </c>
      <c r="C74" s="27">
        <v>31010421</v>
      </c>
      <c r="D74" s="28" t="s">
        <v>161</v>
      </c>
      <c r="E74" s="29" t="s">
        <v>117</v>
      </c>
      <c r="F74" s="30" t="s">
        <v>112</v>
      </c>
      <c r="G74" s="27" t="s">
        <v>52</v>
      </c>
      <c r="H74" s="32">
        <v>2168.7600000000002</v>
      </c>
      <c r="I74" s="31">
        <f t="shared" si="0"/>
        <v>2385.6360000000004</v>
      </c>
      <c r="J74" s="114" t="s">
        <v>200</v>
      </c>
      <c r="K74" s="31" cm="1">
        <f t="array" ref="K74">_xlfn.IFS(I74&lt;1000,6,I74&lt;3000,8,I74&gt;3000,10)</f>
        <v>8</v>
      </c>
      <c r="Y74" s="7"/>
      <c r="AK74" s="55" t="s">
        <v>4</v>
      </c>
      <c r="AL74" s="54" t="s">
        <v>4</v>
      </c>
      <c r="AM74" s="13" t="s">
        <v>4</v>
      </c>
      <c r="AN74" s="14" t="s">
        <v>8</v>
      </c>
      <c r="AO74" s="16" t="s">
        <v>45</v>
      </c>
      <c r="AP74" s="16" t="s">
        <v>45</v>
      </c>
      <c r="AQ74" s="16" t="s">
        <v>45</v>
      </c>
      <c r="AR74" s="16" t="s">
        <v>45</v>
      </c>
      <c r="AS74" s="16" t="s">
        <v>45</v>
      </c>
      <c r="AT74" s="16" t="s">
        <v>45</v>
      </c>
      <c r="AU74" s="16" t="s">
        <v>45</v>
      </c>
      <c r="AV74" s="16" t="s">
        <v>45</v>
      </c>
      <c r="AW74" s="53" t="s">
        <v>17</v>
      </c>
      <c r="BI74" s="7"/>
      <c r="BU74" s="7"/>
    </row>
    <row r="75" spans="2:73">
      <c r="B75" s="27">
        <v>38</v>
      </c>
      <c r="C75" s="27">
        <v>31008966</v>
      </c>
      <c r="D75" s="28" t="s">
        <v>146</v>
      </c>
      <c r="E75" s="29" t="s">
        <v>147</v>
      </c>
      <c r="F75" s="30" t="s">
        <v>112</v>
      </c>
      <c r="G75" s="27" t="s">
        <v>52</v>
      </c>
      <c r="H75" s="32">
        <v>2187.1999999999998</v>
      </c>
      <c r="I75" s="31">
        <f t="shared" si="0"/>
        <v>2405.9199999999996</v>
      </c>
      <c r="J75" s="114" t="s">
        <v>200</v>
      </c>
      <c r="K75" s="31" cm="1">
        <f t="array" ref="K75">_xlfn.IFS(I75&lt;1000,6,I75&lt;3000,8,I75&gt;3000,10)</f>
        <v>8</v>
      </c>
      <c r="Y75" s="7"/>
      <c r="AK75" s="7"/>
      <c r="AL75" s="54" t="s">
        <v>4</v>
      </c>
      <c r="AM75" s="13" t="s">
        <v>4</v>
      </c>
      <c r="AN75" s="13" t="s">
        <v>4</v>
      </c>
      <c r="AO75" s="14" t="s">
        <v>8</v>
      </c>
      <c r="AP75" s="22" t="s">
        <v>47</v>
      </c>
      <c r="AQ75" s="22" t="s">
        <v>47</v>
      </c>
      <c r="AR75" s="22" t="s">
        <v>47</v>
      </c>
      <c r="AS75" s="22" t="s">
        <v>47</v>
      </c>
      <c r="AT75" s="22" t="s">
        <v>47</v>
      </c>
      <c r="AU75" s="22" t="s">
        <v>47</v>
      </c>
      <c r="AV75" s="22" t="s">
        <v>47</v>
      </c>
      <c r="AW75" s="24" t="s">
        <v>47</v>
      </c>
      <c r="AX75" s="18" t="s">
        <v>17</v>
      </c>
      <c r="BI75" s="7"/>
      <c r="BU75" s="7"/>
    </row>
    <row r="76" spans="2:73">
      <c r="B76" s="27">
        <v>11</v>
      </c>
      <c r="C76" s="27">
        <v>31008192</v>
      </c>
      <c r="D76" s="28" t="s">
        <v>178</v>
      </c>
      <c r="E76" s="29" t="s">
        <v>179</v>
      </c>
      <c r="F76" s="30" t="s">
        <v>112</v>
      </c>
      <c r="G76" s="27" t="s">
        <v>41</v>
      </c>
      <c r="H76" s="32">
        <v>2842.6</v>
      </c>
      <c r="I76" s="31">
        <f t="shared" ref="I76:I106" si="1">(H76*0.1)+H76</f>
        <v>3126.8599999999997</v>
      </c>
      <c r="J76" s="114" t="s">
        <v>200</v>
      </c>
      <c r="K76" s="31" cm="1">
        <f t="array" ref="K76">_xlfn.IFS(I76&lt;1000,6,I76&lt;3000,8,I76&gt;3000,10)</f>
        <v>10</v>
      </c>
      <c r="Y76" s="7"/>
      <c r="AI76" s="13" t="s">
        <v>4</v>
      </c>
      <c r="AJ76" s="13" t="s">
        <v>4</v>
      </c>
      <c r="AK76" s="55" t="s">
        <v>4</v>
      </c>
      <c r="AL76" s="147" t="s">
        <v>8</v>
      </c>
      <c r="AM76" s="16" t="s">
        <v>50</v>
      </c>
      <c r="AN76" s="16" t="s">
        <v>50</v>
      </c>
      <c r="AO76" s="16" t="s">
        <v>50</v>
      </c>
      <c r="AP76" s="16" t="s">
        <v>50</v>
      </c>
      <c r="AQ76" s="16" t="s">
        <v>50</v>
      </c>
      <c r="AR76" s="16" t="s">
        <v>50</v>
      </c>
      <c r="AS76" s="16" t="s">
        <v>50</v>
      </c>
      <c r="AT76" s="16" t="s">
        <v>50</v>
      </c>
      <c r="AU76" s="16" t="s">
        <v>50</v>
      </c>
      <c r="AV76" s="16" t="s">
        <v>50</v>
      </c>
      <c r="AW76" s="53" t="s">
        <v>17</v>
      </c>
      <c r="BI76" s="7"/>
      <c r="BU76" s="7"/>
    </row>
    <row r="77" spans="2:73">
      <c r="B77" s="27">
        <v>5</v>
      </c>
      <c r="C77" s="27">
        <v>31008141</v>
      </c>
      <c r="D77" s="28" t="s">
        <v>180</v>
      </c>
      <c r="E77" s="29" t="s">
        <v>179</v>
      </c>
      <c r="F77" s="30" t="s">
        <v>112</v>
      </c>
      <c r="G77" s="27" t="s">
        <v>52</v>
      </c>
      <c r="H77" s="32">
        <v>2232.79</v>
      </c>
      <c r="I77" s="31">
        <f t="shared" si="1"/>
        <v>2456.069</v>
      </c>
      <c r="J77" s="114" t="s">
        <v>200</v>
      </c>
      <c r="K77" s="31" cm="1">
        <f t="array" ref="K77">_xlfn.IFS(I77&lt;1000,6,I77&lt;3000,8,I77&gt;3000,10)</f>
        <v>8</v>
      </c>
      <c r="Y77" s="7"/>
      <c r="AK77" s="55" t="s">
        <v>4</v>
      </c>
      <c r="AL77" s="54" t="s">
        <v>4</v>
      </c>
      <c r="AM77" s="13" t="s">
        <v>4</v>
      </c>
      <c r="AN77" s="14" t="s">
        <v>8</v>
      </c>
      <c r="AO77" s="22" t="s">
        <v>53</v>
      </c>
      <c r="AP77" s="22" t="s">
        <v>53</v>
      </c>
      <c r="AQ77" s="22" t="s">
        <v>53</v>
      </c>
      <c r="AR77" s="22" t="s">
        <v>53</v>
      </c>
      <c r="AS77" s="22" t="s">
        <v>53</v>
      </c>
      <c r="AT77" s="22" t="s">
        <v>53</v>
      </c>
      <c r="AU77" s="22" t="s">
        <v>53</v>
      </c>
      <c r="AV77" s="22" t="s">
        <v>53</v>
      </c>
      <c r="AW77" s="53" t="s">
        <v>17</v>
      </c>
      <c r="BI77" s="7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7"/>
    </row>
    <row r="78" spans="2:73">
      <c r="B78" s="27">
        <v>16</v>
      </c>
      <c r="C78" s="27">
        <v>31351075</v>
      </c>
      <c r="D78" s="28" t="s">
        <v>181</v>
      </c>
      <c r="E78" s="29" t="s">
        <v>179</v>
      </c>
      <c r="F78" s="30" t="s">
        <v>112</v>
      </c>
      <c r="G78" s="27" t="s">
        <v>52</v>
      </c>
      <c r="H78" s="32">
        <v>1130.53</v>
      </c>
      <c r="I78" s="31">
        <f t="shared" si="1"/>
        <v>1243.5830000000001</v>
      </c>
      <c r="J78" s="114" t="s">
        <v>200</v>
      </c>
      <c r="K78" s="31" cm="1">
        <f t="array" ref="K78">_xlfn.IFS(I78&lt;1000,6,I78&lt;3000,8,I78&gt;3000,10)</f>
        <v>8</v>
      </c>
      <c r="Y78" s="7"/>
      <c r="AK78" s="55" t="s">
        <v>4</v>
      </c>
      <c r="AL78" s="54" t="s">
        <v>4</v>
      </c>
      <c r="AM78" s="13" t="s">
        <v>4</v>
      </c>
      <c r="AN78" s="14" t="s">
        <v>8</v>
      </c>
      <c r="AO78" s="22" t="s">
        <v>55</v>
      </c>
      <c r="AP78" s="22" t="s">
        <v>55</v>
      </c>
      <c r="AQ78" s="22" t="s">
        <v>55</v>
      </c>
      <c r="AR78" s="22" t="s">
        <v>55</v>
      </c>
      <c r="AS78" s="22" t="s">
        <v>55</v>
      </c>
      <c r="AT78" s="22" t="s">
        <v>55</v>
      </c>
      <c r="AU78" s="22" t="s">
        <v>55</v>
      </c>
      <c r="AV78" s="22" t="s">
        <v>55</v>
      </c>
      <c r="AW78" s="53" t="s">
        <v>17</v>
      </c>
      <c r="BI78" s="7"/>
      <c r="BU78" s="7"/>
    </row>
    <row r="79" spans="2:73">
      <c r="B79" s="27">
        <v>27</v>
      </c>
      <c r="C79" s="27">
        <v>31008737</v>
      </c>
      <c r="D79" s="28" t="s">
        <v>186</v>
      </c>
      <c r="E79" s="29" t="s">
        <v>187</v>
      </c>
      <c r="F79" s="30" t="s">
        <v>112</v>
      </c>
      <c r="G79" s="27" t="s">
        <v>49</v>
      </c>
      <c r="H79" s="32">
        <v>3304.4399999999996</v>
      </c>
      <c r="I79" s="31">
        <f t="shared" si="1"/>
        <v>3634.8839999999996</v>
      </c>
      <c r="J79" s="114" t="s">
        <v>200</v>
      </c>
      <c r="K79" s="31" cm="1">
        <f t="array" ref="K79">_xlfn.IFS(I79&lt;1000,6,I79&lt;3000,8,I79&gt;3000,10)</f>
        <v>10</v>
      </c>
      <c r="Y79" s="7"/>
      <c r="AI79" s="13" t="s">
        <v>4</v>
      </c>
      <c r="AJ79" s="13" t="s">
        <v>4</v>
      </c>
      <c r="AK79" s="55" t="s">
        <v>4</v>
      </c>
      <c r="AL79" s="147" t="s">
        <v>8</v>
      </c>
      <c r="AM79" s="16" t="s">
        <v>57</v>
      </c>
      <c r="AN79" s="16" t="s">
        <v>57</v>
      </c>
      <c r="AO79" s="16" t="s">
        <v>57</v>
      </c>
      <c r="AP79" s="16" t="s">
        <v>57</v>
      </c>
      <c r="AQ79" s="16" t="s">
        <v>57</v>
      </c>
      <c r="AR79" s="16" t="s">
        <v>57</v>
      </c>
      <c r="AS79" s="16" t="s">
        <v>57</v>
      </c>
      <c r="AT79" s="16" t="s">
        <v>57</v>
      </c>
      <c r="AU79" s="16" t="s">
        <v>57</v>
      </c>
      <c r="AV79" s="16" t="s">
        <v>57</v>
      </c>
      <c r="AW79" s="53" t="s">
        <v>17</v>
      </c>
      <c r="BI79" s="7"/>
      <c r="BU79" s="7"/>
    </row>
    <row r="80" spans="2:73">
      <c r="B80" s="27">
        <v>51</v>
      </c>
      <c r="C80" s="27">
        <v>31008753</v>
      </c>
      <c r="D80" s="28" t="s">
        <v>188</v>
      </c>
      <c r="E80" s="29" t="s">
        <v>187</v>
      </c>
      <c r="F80" s="30" t="s">
        <v>112</v>
      </c>
      <c r="G80" s="27" t="s">
        <v>38</v>
      </c>
      <c r="H80" s="32">
        <v>2445.1799999999994</v>
      </c>
      <c r="I80" s="31">
        <f t="shared" si="1"/>
        <v>2689.6979999999994</v>
      </c>
      <c r="J80" s="114" t="s">
        <v>200</v>
      </c>
      <c r="K80" s="31" cm="1">
        <f t="array" ref="K80">_xlfn.IFS(I80&lt;1000,6,I80&lt;3000,8,I80&gt;3000,10)</f>
        <v>8</v>
      </c>
      <c r="Y80" s="7"/>
      <c r="AI80" s="13" t="s">
        <v>4</v>
      </c>
      <c r="AJ80" s="13" t="s">
        <v>4</v>
      </c>
      <c r="AK80" s="55" t="s">
        <v>4</v>
      </c>
      <c r="AL80" s="147" t="s">
        <v>8</v>
      </c>
      <c r="AM80" s="16" t="s">
        <v>59</v>
      </c>
      <c r="AN80" s="16" t="s">
        <v>59</v>
      </c>
      <c r="AO80" s="16" t="s">
        <v>59</v>
      </c>
      <c r="AP80" s="16" t="s">
        <v>59</v>
      </c>
      <c r="AQ80" s="16" t="s">
        <v>59</v>
      </c>
      <c r="AR80" s="16" t="s">
        <v>59</v>
      </c>
      <c r="AS80" s="16" t="s">
        <v>59</v>
      </c>
      <c r="AT80" s="16" t="s">
        <v>59</v>
      </c>
      <c r="AU80" s="18" t="s">
        <v>17</v>
      </c>
      <c r="AW80" s="7"/>
      <c r="BI80" s="7"/>
      <c r="BU80" s="7"/>
    </row>
    <row r="81" spans="2:73">
      <c r="B81" s="27">
        <v>106</v>
      </c>
      <c r="C81" s="27">
        <v>31000582</v>
      </c>
      <c r="D81" s="28" t="s">
        <v>156</v>
      </c>
      <c r="E81" s="29" t="s">
        <v>120</v>
      </c>
      <c r="F81" s="30" t="s">
        <v>112</v>
      </c>
      <c r="G81" s="27" t="s">
        <v>49</v>
      </c>
      <c r="H81" s="32">
        <v>4926</v>
      </c>
      <c r="I81" s="31">
        <f t="shared" si="1"/>
        <v>5418.6</v>
      </c>
      <c r="J81" s="114" t="s">
        <v>200</v>
      </c>
      <c r="K81" s="31" cm="1">
        <f t="array" ref="K81">_xlfn.IFS(I81&lt;1000,6,I81&lt;3000,8,I81&gt;3000,10)</f>
        <v>10</v>
      </c>
      <c r="Y81" s="7"/>
      <c r="AK81" s="7"/>
      <c r="AL81" s="8"/>
      <c r="AM81" s="13" t="s">
        <v>4</v>
      </c>
      <c r="AN81" s="13" t="s">
        <v>4</v>
      </c>
      <c r="AO81" s="13" t="s">
        <v>4</v>
      </c>
      <c r="AP81" s="14" t="s">
        <v>8</v>
      </c>
      <c r="AQ81" s="16" t="s">
        <v>61</v>
      </c>
      <c r="AR81" s="16" t="s">
        <v>61</v>
      </c>
      <c r="AS81" s="16" t="s">
        <v>61</v>
      </c>
      <c r="AT81" s="16" t="s">
        <v>61</v>
      </c>
      <c r="AU81" s="16" t="s">
        <v>61</v>
      </c>
      <c r="AV81" s="16" t="s">
        <v>61</v>
      </c>
      <c r="AW81" s="17" t="s">
        <v>61</v>
      </c>
      <c r="AX81" s="16" t="s">
        <v>61</v>
      </c>
      <c r="AY81" s="16" t="s">
        <v>61</v>
      </c>
      <c r="AZ81" s="16" t="s">
        <v>61</v>
      </c>
      <c r="BA81" s="18" t="s">
        <v>17</v>
      </c>
      <c r="BI81" s="7"/>
      <c r="BU81" s="7"/>
    </row>
    <row r="82" spans="2:73">
      <c r="B82" s="27">
        <v>1</v>
      </c>
      <c r="C82" s="27">
        <v>31000302</v>
      </c>
      <c r="D82" s="28" t="s">
        <v>150</v>
      </c>
      <c r="E82" s="29" t="s">
        <v>120</v>
      </c>
      <c r="F82" s="30" t="s">
        <v>112</v>
      </c>
      <c r="G82" s="27" t="s">
        <v>49</v>
      </c>
      <c r="H82" s="32">
        <v>5113</v>
      </c>
      <c r="I82" s="31">
        <f t="shared" si="1"/>
        <v>5624.3</v>
      </c>
      <c r="J82" s="114" t="s">
        <v>200</v>
      </c>
      <c r="K82" s="31" cm="1">
        <f t="array" ref="K82">_xlfn.IFS(I82&lt;1000,6,I82&lt;3000,8,I82&gt;3000,10)</f>
        <v>10</v>
      </c>
      <c r="Y82" s="7"/>
      <c r="AK82" s="7"/>
      <c r="AL82" s="8"/>
      <c r="AO82" s="13" t="s">
        <v>4</v>
      </c>
      <c r="AP82" s="13" t="s">
        <v>4</v>
      </c>
      <c r="AQ82" s="13" t="s">
        <v>4</v>
      </c>
      <c r="AR82" s="14" t="s">
        <v>8</v>
      </c>
      <c r="AS82" s="22" t="s">
        <v>66</v>
      </c>
      <c r="AT82" s="22" t="s">
        <v>66</v>
      </c>
      <c r="AU82" s="22" t="s">
        <v>66</v>
      </c>
      <c r="AV82" s="22" t="s">
        <v>66</v>
      </c>
      <c r="AW82" s="24" t="s">
        <v>66</v>
      </c>
      <c r="AX82" s="22" t="s">
        <v>66</v>
      </c>
      <c r="AY82" s="22" t="s">
        <v>66</v>
      </c>
      <c r="AZ82" s="22" t="s">
        <v>66</v>
      </c>
      <c r="BA82" s="22" t="s">
        <v>66</v>
      </c>
      <c r="BB82" s="22" t="s">
        <v>66</v>
      </c>
      <c r="BC82" s="18" t="s">
        <v>17</v>
      </c>
      <c r="BI82" s="7"/>
      <c r="BU82" s="7"/>
    </row>
    <row r="83" spans="2:73">
      <c r="B83" s="27">
        <v>7</v>
      </c>
      <c r="C83" s="27">
        <v>31342459</v>
      </c>
      <c r="D83" s="28" t="s">
        <v>151</v>
      </c>
      <c r="E83" s="29" t="s">
        <v>120</v>
      </c>
      <c r="F83" s="30" t="s">
        <v>112</v>
      </c>
      <c r="G83" s="27" t="s">
        <v>52</v>
      </c>
      <c r="H83" s="32">
        <v>2250.8428000000004</v>
      </c>
      <c r="I83" s="31">
        <f t="shared" si="1"/>
        <v>2475.9270800000004</v>
      </c>
      <c r="J83" s="114" t="s">
        <v>200</v>
      </c>
      <c r="K83" s="31" cm="1">
        <f t="array" ref="K83">_xlfn.IFS(I83&lt;1000,6,I83&lt;3000,8,I83&gt;3000,10)</f>
        <v>8</v>
      </c>
      <c r="Y83" s="7"/>
      <c r="AK83" s="7"/>
      <c r="AL83" s="8"/>
      <c r="AM83" s="13" t="s">
        <v>4</v>
      </c>
      <c r="AN83" s="13" t="s">
        <v>4</v>
      </c>
      <c r="AO83" s="13" t="s">
        <v>4</v>
      </c>
      <c r="AP83" s="14" t="s">
        <v>8</v>
      </c>
      <c r="AQ83" s="16" t="s">
        <v>74</v>
      </c>
      <c r="AR83" s="16" t="s">
        <v>74</v>
      </c>
      <c r="AS83" s="16" t="s">
        <v>74</v>
      </c>
      <c r="AT83" s="16" t="s">
        <v>74</v>
      </c>
      <c r="AU83" s="16" t="s">
        <v>74</v>
      </c>
      <c r="AV83" s="16" t="s">
        <v>74</v>
      </c>
      <c r="AW83" s="17" t="s">
        <v>74</v>
      </c>
      <c r="AX83" s="16" t="s">
        <v>74</v>
      </c>
      <c r="AY83" s="18" t="s">
        <v>17</v>
      </c>
      <c r="BI83" s="7"/>
      <c r="BU83" s="7"/>
    </row>
    <row r="84" spans="2:73">
      <c r="B84" s="27">
        <v>29</v>
      </c>
      <c r="C84" s="27">
        <v>31001201</v>
      </c>
      <c r="D84" s="28" t="s">
        <v>149</v>
      </c>
      <c r="E84" s="29" t="s">
        <v>120</v>
      </c>
      <c r="F84" s="30" t="s">
        <v>112</v>
      </c>
      <c r="G84" s="27" t="s">
        <v>49</v>
      </c>
      <c r="H84" s="32">
        <v>2266.75</v>
      </c>
      <c r="I84" s="31">
        <f t="shared" si="1"/>
        <v>2493.4250000000002</v>
      </c>
      <c r="J84" s="114" t="s">
        <v>200</v>
      </c>
      <c r="K84" s="31" cm="1">
        <f t="array" ref="K84">_xlfn.IFS(I84&lt;1000,6,I84&lt;3000,8,I84&gt;3000,10)</f>
        <v>8</v>
      </c>
      <c r="Y84" s="7"/>
      <c r="AK84" s="55" t="s">
        <v>4</v>
      </c>
      <c r="AL84" s="54" t="s">
        <v>4</v>
      </c>
      <c r="AM84" s="13" t="s">
        <v>4</v>
      </c>
      <c r="AN84" s="14" t="s">
        <v>8</v>
      </c>
      <c r="AO84" s="16" t="s">
        <v>79</v>
      </c>
      <c r="AP84" s="16" t="s">
        <v>79</v>
      </c>
      <c r="AQ84" s="16" t="s">
        <v>79</v>
      </c>
      <c r="AR84" s="16" t="s">
        <v>79</v>
      </c>
      <c r="AS84" s="16" t="s">
        <v>79</v>
      </c>
      <c r="AT84" s="16" t="s">
        <v>79</v>
      </c>
      <c r="AU84" s="16" t="s">
        <v>79</v>
      </c>
      <c r="AV84" s="16" t="s">
        <v>79</v>
      </c>
      <c r="AW84" s="53" t="s">
        <v>17</v>
      </c>
      <c r="BI84" s="7"/>
      <c r="BU84" s="7"/>
    </row>
    <row r="85" spans="2:73">
      <c r="B85" s="27">
        <v>44</v>
      </c>
      <c r="C85" s="27">
        <v>31000159</v>
      </c>
      <c r="D85" s="28" t="s">
        <v>135</v>
      </c>
      <c r="E85" s="29" t="s">
        <v>120</v>
      </c>
      <c r="F85" s="30" t="s">
        <v>112</v>
      </c>
      <c r="G85" s="27" t="s">
        <v>52</v>
      </c>
      <c r="H85" s="32">
        <v>1722.21</v>
      </c>
      <c r="I85" s="31">
        <f t="shared" si="1"/>
        <v>1894.431</v>
      </c>
      <c r="J85" s="114" t="s">
        <v>200</v>
      </c>
      <c r="K85" s="31" cm="1">
        <f t="array" ref="K85">_xlfn.IFS(I85&lt;1000,6,I85&lt;3000,8,I85&gt;3000,10)</f>
        <v>8</v>
      </c>
      <c r="Y85" s="7"/>
      <c r="AK85" s="7"/>
      <c r="AL85" s="8"/>
      <c r="AM85" s="13" t="s">
        <v>4</v>
      </c>
      <c r="AN85" s="13" t="s">
        <v>4</v>
      </c>
      <c r="AO85" s="13" t="s">
        <v>4</v>
      </c>
      <c r="AP85" s="14" t="s">
        <v>8</v>
      </c>
      <c r="AQ85" s="16" t="s">
        <v>63</v>
      </c>
      <c r="AR85" s="16" t="s">
        <v>63</v>
      </c>
      <c r="AS85" s="16" t="s">
        <v>63</v>
      </c>
      <c r="AT85" s="16" t="s">
        <v>63</v>
      </c>
      <c r="AU85" s="16" t="s">
        <v>63</v>
      </c>
      <c r="AV85" s="16" t="s">
        <v>63</v>
      </c>
      <c r="AW85" s="17" t="s">
        <v>63</v>
      </c>
      <c r="AX85" s="16" t="s">
        <v>63</v>
      </c>
      <c r="AY85" s="18" t="s">
        <v>17</v>
      </c>
      <c r="BI85" s="7"/>
      <c r="BU85" s="7"/>
    </row>
    <row r="86" spans="2:73">
      <c r="B86" s="27">
        <v>21</v>
      </c>
      <c r="C86" s="27">
        <v>31001805</v>
      </c>
      <c r="D86" s="28" t="s">
        <v>148</v>
      </c>
      <c r="E86" s="29" t="s">
        <v>120</v>
      </c>
      <c r="F86" s="30" t="s">
        <v>112</v>
      </c>
      <c r="G86" s="27" t="s">
        <v>49</v>
      </c>
      <c r="H86" s="32">
        <v>1821</v>
      </c>
      <c r="I86" s="31">
        <f t="shared" si="1"/>
        <v>2003.1</v>
      </c>
      <c r="J86" s="114" t="s">
        <v>200</v>
      </c>
      <c r="K86" s="31" cm="1">
        <f t="array" ref="K86">_xlfn.IFS(I86&lt;1000,6,I86&lt;3000,8,I86&gt;3000,10)</f>
        <v>8</v>
      </c>
      <c r="Y86" s="7"/>
      <c r="AK86" s="7"/>
      <c r="AL86" s="8"/>
      <c r="AM86" s="13" t="s">
        <v>4</v>
      </c>
      <c r="AN86" s="13" t="s">
        <v>4</v>
      </c>
      <c r="AO86" s="13" t="s">
        <v>4</v>
      </c>
      <c r="AP86" s="14" t="s">
        <v>8</v>
      </c>
      <c r="AQ86" s="16" t="s">
        <v>69</v>
      </c>
      <c r="AR86" s="16" t="s">
        <v>69</v>
      </c>
      <c r="AS86" s="16" t="s">
        <v>69</v>
      </c>
      <c r="AT86" s="16" t="s">
        <v>69</v>
      </c>
      <c r="AU86" s="16" t="s">
        <v>69</v>
      </c>
      <c r="AV86" s="16" t="s">
        <v>69</v>
      </c>
      <c r="AW86" s="17" t="s">
        <v>69</v>
      </c>
      <c r="AX86" s="16" t="s">
        <v>69</v>
      </c>
      <c r="AY86" s="18" t="s">
        <v>17</v>
      </c>
      <c r="BI86" s="7"/>
      <c r="BU86" s="7"/>
    </row>
    <row r="87" spans="2:73">
      <c r="B87" s="27">
        <v>15</v>
      </c>
      <c r="C87" s="27">
        <v>31000825</v>
      </c>
      <c r="D87" s="28" t="s">
        <v>136</v>
      </c>
      <c r="E87" s="29" t="s">
        <v>120</v>
      </c>
      <c r="F87" s="30" t="s">
        <v>112</v>
      </c>
      <c r="G87" s="27" t="s">
        <v>49</v>
      </c>
      <c r="H87" s="32">
        <v>1536</v>
      </c>
      <c r="I87" s="31">
        <f t="shared" si="1"/>
        <v>1689.6</v>
      </c>
      <c r="J87" s="114" t="s">
        <v>200</v>
      </c>
      <c r="K87" s="31" cm="1">
        <f t="array" ref="K87">_xlfn.IFS(I87&lt;1000,6,I87&lt;3000,8,I87&gt;3000,10)</f>
        <v>8</v>
      </c>
      <c r="Y87" s="7"/>
      <c r="AI87" s="13" t="s">
        <v>4</v>
      </c>
      <c r="AJ87" s="13" t="s">
        <v>4</v>
      </c>
      <c r="AK87" s="55" t="s">
        <v>4</v>
      </c>
      <c r="AL87" s="147" t="s">
        <v>8</v>
      </c>
      <c r="AM87" s="16" t="s">
        <v>81</v>
      </c>
      <c r="AN87" s="16" t="s">
        <v>81</v>
      </c>
      <c r="AO87" s="16" t="s">
        <v>81</v>
      </c>
      <c r="AP87" s="16" t="s">
        <v>81</v>
      </c>
      <c r="AQ87" s="16" t="s">
        <v>81</v>
      </c>
      <c r="AR87" s="16" t="s">
        <v>81</v>
      </c>
      <c r="AS87" s="16" t="s">
        <v>81</v>
      </c>
      <c r="AT87" s="16" t="s">
        <v>81</v>
      </c>
      <c r="AU87" s="18" t="s">
        <v>17</v>
      </c>
      <c r="AW87" s="7"/>
      <c r="BI87" s="7"/>
      <c r="BU87" s="7"/>
    </row>
    <row r="88" spans="2:73">
      <c r="B88" s="27">
        <v>112</v>
      </c>
      <c r="C88" s="27">
        <v>31001333</v>
      </c>
      <c r="D88" s="28" t="s">
        <v>157</v>
      </c>
      <c r="E88" s="29" t="s">
        <v>120</v>
      </c>
      <c r="F88" s="30" t="s">
        <v>112</v>
      </c>
      <c r="G88" s="27" t="s">
        <v>41</v>
      </c>
      <c r="H88" s="32">
        <v>1680.75</v>
      </c>
      <c r="I88" s="31">
        <f t="shared" si="1"/>
        <v>1848.825</v>
      </c>
      <c r="J88" s="114" t="s">
        <v>200</v>
      </c>
      <c r="K88" s="31" cm="1">
        <f t="array" ref="K88">_xlfn.IFS(I88&lt;1000,6,I88&lt;3000,8,I88&gt;3000,10)</f>
        <v>8</v>
      </c>
      <c r="Y88" s="7"/>
      <c r="AK88" s="55" t="s">
        <v>4</v>
      </c>
      <c r="AL88" s="54" t="s">
        <v>4</v>
      </c>
      <c r="AM88" s="13" t="s">
        <v>4</v>
      </c>
      <c r="AN88" s="14" t="s">
        <v>8</v>
      </c>
      <c r="AO88" s="16" t="s">
        <v>84</v>
      </c>
      <c r="AP88" s="16" t="s">
        <v>84</v>
      </c>
      <c r="AQ88" s="16" t="s">
        <v>84</v>
      </c>
      <c r="AR88" s="16" t="s">
        <v>84</v>
      </c>
      <c r="AS88" s="16" t="s">
        <v>84</v>
      </c>
      <c r="AT88" s="16" t="s">
        <v>84</v>
      </c>
      <c r="AU88" s="16" t="s">
        <v>84</v>
      </c>
      <c r="AV88" s="16" t="s">
        <v>84</v>
      </c>
      <c r="AW88" s="53" t="s">
        <v>17</v>
      </c>
      <c r="BI88" s="7"/>
      <c r="BU88" s="7"/>
    </row>
    <row r="89" spans="2:73">
      <c r="B89" s="42">
        <v>115</v>
      </c>
      <c r="C89" s="42">
        <v>31001074</v>
      </c>
      <c r="D89" s="43" t="s">
        <v>158</v>
      </c>
      <c r="E89" s="47" t="s">
        <v>120</v>
      </c>
      <c r="F89" s="44" t="s">
        <v>112</v>
      </c>
      <c r="G89" s="42" t="s">
        <v>138</v>
      </c>
      <c r="H89" s="123">
        <v>6887.6885999999995</v>
      </c>
      <c r="I89" s="57">
        <f t="shared" si="1"/>
        <v>7576.4574599999996</v>
      </c>
      <c r="J89" s="130" t="s">
        <v>200</v>
      </c>
      <c r="K89" s="31" cm="1">
        <f t="array" ref="K89">_xlfn.IFS(I89&lt;1000,6,I89&lt;3000,8,I89&gt;3000,10)</f>
        <v>10</v>
      </c>
      <c r="Y89" s="7"/>
      <c r="AK89" s="7"/>
      <c r="AL89" s="8"/>
      <c r="AO89" s="13" t="s">
        <v>4</v>
      </c>
      <c r="AP89" s="13" t="s">
        <v>4</v>
      </c>
      <c r="AQ89" s="13" t="s">
        <v>4</v>
      </c>
      <c r="AR89" s="14" t="s">
        <v>8</v>
      </c>
      <c r="AS89" s="16" t="s">
        <v>87</v>
      </c>
      <c r="AT89" s="16" t="s">
        <v>87</v>
      </c>
      <c r="AU89" s="16" t="s">
        <v>87</v>
      </c>
      <c r="AV89" s="16" t="s">
        <v>87</v>
      </c>
      <c r="AW89" s="17" t="s">
        <v>87</v>
      </c>
      <c r="AX89" s="16" t="s">
        <v>87</v>
      </c>
      <c r="AY89" s="16" t="s">
        <v>87</v>
      </c>
      <c r="AZ89" s="16" t="s">
        <v>87</v>
      </c>
      <c r="BA89" s="16" t="s">
        <v>87</v>
      </c>
      <c r="BB89" s="16" t="s">
        <v>87</v>
      </c>
      <c r="BC89" s="18" t="s">
        <v>17</v>
      </c>
      <c r="BI89" s="7"/>
      <c r="BU89" s="7"/>
    </row>
    <row r="90" spans="2:73">
      <c r="B90" s="27">
        <v>4</v>
      </c>
      <c r="C90" s="27">
        <v>31001783</v>
      </c>
      <c r="D90" s="28" t="s">
        <v>141</v>
      </c>
      <c r="E90" s="29" t="s">
        <v>120</v>
      </c>
      <c r="F90" s="30" t="s">
        <v>112</v>
      </c>
      <c r="G90" s="27" t="s">
        <v>38</v>
      </c>
      <c r="H90" s="131">
        <v>1373</v>
      </c>
      <c r="I90" s="31">
        <f t="shared" si="1"/>
        <v>1510.3</v>
      </c>
      <c r="J90" s="114" t="s">
        <v>200</v>
      </c>
      <c r="K90" s="31" cm="1">
        <f t="array" ref="K90">_xlfn.IFS(I90&lt;1000,6,I90&lt;3000,8,I90&gt;3000,10)</f>
        <v>8</v>
      </c>
      <c r="Y90" s="7"/>
      <c r="AI90" s="13" t="s">
        <v>4</v>
      </c>
      <c r="AJ90" s="13" t="s">
        <v>4</v>
      </c>
      <c r="AK90" s="55" t="s">
        <v>4</v>
      </c>
      <c r="AL90" s="147" t="s">
        <v>8</v>
      </c>
      <c r="AM90" s="16" t="s">
        <v>77</v>
      </c>
      <c r="AN90" s="16" t="s">
        <v>77</v>
      </c>
      <c r="AO90" s="16" t="s">
        <v>77</v>
      </c>
      <c r="AP90" s="16" t="s">
        <v>77</v>
      </c>
      <c r="AQ90" s="16" t="s">
        <v>77</v>
      </c>
      <c r="AR90" s="16" t="s">
        <v>77</v>
      </c>
      <c r="AS90" s="16" t="s">
        <v>77</v>
      </c>
      <c r="AT90" s="16" t="s">
        <v>77</v>
      </c>
      <c r="AU90" s="18" t="s">
        <v>17</v>
      </c>
      <c r="AW90" s="7"/>
      <c r="BI90" s="7"/>
      <c r="BU90" s="7"/>
    </row>
    <row r="91" spans="2:73" ht="12.6" thickBot="1">
      <c r="B91" s="42">
        <v>6</v>
      </c>
      <c r="C91" s="42">
        <v>31000493</v>
      </c>
      <c r="D91" s="43" t="s">
        <v>137</v>
      </c>
      <c r="E91" s="47" t="s">
        <v>120</v>
      </c>
      <c r="F91" s="44" t="s">
        <v>112</v>
      </c>
      <c r="G91" s="42" t="s">
        <v>138</v>
      </c>
      <c r="H91" s="123">
        <v>2731.23</v>
      </c>
      <c r="I91" s="57">
        <f t="shared" si="1"/>
        <v>3004.3530000000001</v>
      </c>
      <c r="J91" s="130" t="s">
        <v>200</v>
      </c>
      <c r="K91" s="57" cm="1">
        <f t="array" ref="K91">_xlfn.IFS(I91&lt;1000,6,I91&lt;3000,8,I91&gt;3000,10)</f>
        <v>10</v>
      </c>
      <c r="Y91" s="7"/>
      <c r="AJ91" s="78"/>
      <c r="AK91" s="79"/>
      <c r="AL91" s="148"/>
      <c r="AM91" s="86" t="s">
        <v>4</v>
      </c>
      <c r="AN91" s="86" t="s">
        <v>4</v>
      </c>
      <c r="AO91" s="86" t="s">
        <v>4</v>
      </c>
      <c r="AP91" s="87" t="s">
        <v>8</v>
      </c>
      <c r="AQ91" s="77" t="s">
        <v>72</v>
      </c>
      <c r="AR91" s="77" t="s">
        <v>72</v>
      </c>
      <c r="AS91" s="77" t="s">
        <v>72</v>
      </c>
      <c r="AT91" s="77" t="s">
        <v>72</v>
      </c>
      <c r="AU91" s="77" t="s">
        <v>72</v>
      </c>
      <c r="AV91" s="77" t="s">
        <v>72</v>
      </c>
      <c r="AW91" s="145" t="s">
        <v>72</v>
      </c>
      <c r="AX91" s="16" t="s">
        <v>72</v>
      </c>
      <c r="AY91" s="16" t="s">
        <v>72</v>
      </c>
      <c r="AZ91" s="16" t="s">
        <v>72</v>
      </c>
      <c r="BA91" s="18" t="s">
        <v>17</v>
      </c>
      <c r="BI91" s="7"/>
      <c r="BU91" s="7"/>
    </row>
    <row r="92" spans="2:73" ht="12.6" thickTop="1">
      <c r="B92" s="75">
        <v>12</v>
      </c>
      <c r="C92" s="75">
        <v>31001686</v>
      </c>
      <c r="D92" s="132" t="s">
        <v>152</v>
      </c>
      <c r="E92" s="133" t="s">
        <v>120</v>
      </c>
      <c r="F92" s="134" t="s">
        <v>112</v>
      </c>
      <c r="G92" s="75" t="s">
        <v>138</v>
      </c>
      <c r="H92" s="135">
        <v>3252.5682000000002</v>
      </c>
      <c r="I92" s="58">
        <f t="shared" si="1"/>
        <v>3577.8250200000002</v>
      </c>
      <c r="J92" s="136" t="s">
        <v>200</v>
      </c>
      <c r="K92" s="58" cm="1">
        <f t="array" ref="K92">_xlfn.IFS(I92&lt;1000,6,I92&lt;3000,8,I92&gt;3000,10)</f>
        <v>10</v>
      </c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5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5"/>
      <c r="AL92" s="80"/>
      <c r="AM92" s="80"/>
      <c r="AN92" s="80"/>
      <c r="AO92" s="80"/>
      <c r="AP92" s="80"/>
      <c r="AQ92" s="80"/>
      <c r="AR92" s="80"/>
      <c r="AS92" s="81" t="s">
        <v>4</v>
      </c>
      <c r="AT92" s="81" t="s">
        <v>4</v>
      </c>
      <c r="AU92" s="81" t="s">
        <v>4</v>
      </c>
      <c r="AV92" s="82" t="s">
        <v>8</v>
      </c>
      <c r="AW92" s="89" t="s">
        <v>39</v>
      </c>
      <c r="AX92" s="149" t="s">
        <v>39</v>
      </c>
      <c r="AY92" s="89" t="s">
        <v>39</v>
      </c>
      <c r="AZ92" s="89" t="s">
        <v>39</v>
      </c>
      <c r="BA92" s="89" t="s">
        <v>39</v>
      </c>
      <c r="BB92" s="89" t="s">
        <v>39</v>
      </c>
      <c r="BC92" s="89" t="s">
        <v>39</v>
      </c>
      <c r="BD92" s="89" t="s">
        <v>39</v>
      </c>
      <c r="BE92" s="89" t="s">
        <v>39</v>
      </c>
      <c r="BF92" s="89" t="s">
        <v>39</v>
      </c>
      <c r="BG92" s="84" t="s">
        <v>17</v>
      </c>
      <c r="BH92" s="80"/>
      <c r="BI92" s="80"/>
      <c r="BJ92" s="91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5"/>
    </row>
    <row r="93" spans="2:73">
      <c r="B93" s="27">
        <v>42</v>
      </c>
      <c r="C93" s="27">
        <v>31000639</v>
      </c>
      <c r="D93" s="28" t="s">
        <v>153</v>
      </c>
      <c r="E93" s="29" t="s">
        <v>120</v>
      </c>
      <c r="F93" s="30" t="s">
        <v>112</v>
      </c>
      <c r="G93" s="27" t="s">
        <v>49</v>
      </c>
      <c r="H93" s="32">
        <v>3921.0475999999999</v>
      </c>
      <c r="I93" s="31">
        <f t="shared" si="1"/>
        <v>4313.15236</v>
      </c>
      <c r="J93" s="114" t="s">
        <v>200</v>
      </c>
      <c r="K93" s="31" cm="1">
        <f t="array" ref="K93">_xlfn.IFS(I93&lt;1000,6,I93&lt;3000,8,I93&gt;3000,10)</f>
        <v>10</v>
      </c>
      <c r="Y93" s="7"/>
      <c r="AK93" s="7"/>
      <c r="AS93" s="13" t="s">
        <v>4</v>
      </c>
      <c r="AT93" s="13" t="s">
        <v>4</v>
      </c>
      <c r="AU93" s="13" t="s">
        <v>4</v>
      </c>
      <c r="AV93" s="14" t="s">
        <v>8</v>
      </c>
      <c r="AW93" s="16" t="s">
        <v>42</v>
      </c>
      <c r="AX93" s="56" t="s">
        <v>42</v>
      </c>
      <c r="AY93" s="16" t="s">
        <v>42</v>
      </c>
      <c r="AZ93" s="16" t="s">
        <v>42</v>
      </c>
      <c r="BA93" s="16" t="s">
        <v>42</v>
      </c>
      <c r="BB93" s="16" t="s">
        <v>42</v>
      </c>
      <c r="BC93" s="16" t="s">
        <v>42</v>
      </c>
      <c r="BD93" s="16" t="s">
        <v>42</v>
      </c>
      <c r="BE93" s="16" t="s">
        <v>42</v>
      </c>
      <c r="BF93" s="16" t="s">
        <v>42</v>
      </c>
      <c r="BG93" s="18" t="s">
        <v>17</v>
      </c>
      <c r="BJ93" s="8"/>
      <c r="BU93" s="7"/>
    </row>
    <row r="94" spans="2:73">
      <c r="B94" s="27">
        <v>56</v>
      </c>
      <c r="C94" s="27">
        <v>31009407</v>
      </c>
      <c r="D94" s="28" t="s">
        <v>189</v>
      </c>
      <c r="E94" s="34" t="s">
        <v>190</v>
      </c>
      <c r="F94" s="30" t="s">
        <v>112</v>
      </c>
      <c r="G94" s="27" t="s">
        <v>41</v>
      </c>
      <c r="H94" s="32">
        <v>3188.9</v>
      </c>
      <c r="I94" s="31">
        <f>(H94*0.1)+H94</f>
        <v>3507.79</v>
      </c>
      <c r="J94" s="114" t="s">
        <v>200</v>
      </c>
      <c r="K94" s="31" cm="1">
        <f t="array" ref="K94">_xlfn.IFS(I94&lt;1000,6,I94&lt;3000,8,I94&gt;3000,10)</f>
        <v>10</v>
      </c>
      <c r="Y94" s="7"/>
      <c r="AK94" s="7"/>
      <c r="AR94" s="13" t="s">
        <v>4</v>
      </c>
      <c r="AS94" s="13" t="s">
        <v>4</v>
      </c>
      <c r="AT94" s="13" t="s">
        <v>4</v>
      </c>
      <c r="AU94" s="14" t="s">
        <v>8</v>
      </c>
      <c r="AV94" s="16" t="s">
        <v>79</v>
      </c>
      <c r="AW94" s="16" t="s">
        <v>79</v>
      </c>
      <c r="AX94" s="56" t="s">
        <v>79</v>
      </c>
      <c r="AY94" s="16" t="s">
        <v>79</v>
      </c>
      <c r="AZ94" s="16" t="s">
        <v>79</v>
      </c>
      <c r="BA94" s="16" t="s">
        <v>79</v>
      </c>
      <c r="BB94" s="16" t="s">
        <v>79</v>
      </c>
      <c r="BC94" s="16" t="s">
        <v>79</v>
      </c>
      <c r="BD94" s="16" t="s">
        <v>79</v>
      </c>
      <c r="BE94" s="16" t="s">
        <v>79</v>
      </c>
      <c r="BF94" s="18" t="s">
        <v>17</v>
      </c>
      <c r="BJ94" s="8"/>
      <c r="BU94" s="7"/>
    </row>
    <row r="95" spans="2:73" ht="24">
      <c r="B95" s="27">
        <v>57</v>
      </c>
      <c r="C95" s="27">
        <v>31002488</v>
      </c>
      <c r="D95" s="28" t="s">
        <v>195</v>
      </c>
      <c r="E95" s="34" t="s">
        <v>120</v>
      </c>
      <c r="F95" s="30" t="s">
        <v>112</v>
      </c>
      <c r="G95" s="27" t="s">
        <v>52</v>
      </c>
      <c r="H95" s="32">
        <v>2598</v>
      </c>
      <c r="I95" s="31">
        <f t="shared" si="1"/>
        <v>2857.8</v>
      </c>
      <c r="J95" s="114" t="s">
        <v>200</v>
      </c>
      <c r="K95" s="31" cm="1">
        <f t="array" ref="K95">_xlfn.IFS(I95&lt;1000,6,I95&lt;3000,8,I95&gt;3000,10)</f>
        <v>8</v>
      </c>
      <c r="Y95" s="7"/>
      <c r="AK95" s="7"/>
      <c r="AR95" s="13" t="s">
        <v>4</v>
      </c>
      <c r="AS95" s="13" t="s">
        <v>4</v>
      </c>
      <c r="AT95" s="13" t="s">
        <v>4</v>
      </c>
      <c r="AU95" s="14" t="s">
        <v>8</v>
      </c>
      <c r="AV95" s="16" t="s">
        <v>50</v>
      </c>
      <c r="AW95" s="16" t="s">
        <v>50</v>
      </c>
      <c r="AX95" s="56" t="s">
        <v>50</v>
      </c>
      <c r="AY95" s="16" t="s">
        <v>50</v>
      </c>
      <c r="AZ95" s="16" t="s">
        <v>50</v>
      </c>
      <c r="BA95" s="16" t="s">
        <v>50</v>
      </c>
      <c r="BB95" s="16" t="s">
        <v>50</v>
      </c>
      <c r="BC95" s="16" t="s">
        <v>50</v>
      </c>
      <c r="BD95" s="18" t="s">
        <v>17</v>
      </c>
      <c r="BJ95" s="8"/>
      <c r="BU95" s="7"/>
    </row>
    <row r="96" spans="2:73">
      <c r="B96" s="27">
        <v>53</v>
      </c>
      <c r="C96" s="27">
        <v>31002500</v>
      </c>
      <c r="D96" s="28" t="s">
        <v>196</v>
      </c>
      <c r="E96" s="29" t="s">
        <v>120</v>
      </c>
      <c r="F96" s="30" t="s">
        <v>112</v>
      </c>
      <c r="G96" s="27" t="s">
        <v>49</v>
      </c>
      <c r="H96" s="32">
        <v>2843.25</v>
      </c>
      <c r="I96" s="31">
        <f t="shared" si="1"/>
        <v>3127.5749999999998</v>
      </c>
      <c r="J96" s="114" t="s">
        <v>200</v>
      </c>
      <c r="K96" s="31" cm="1">
        <f t="array" ref="K96">_xlfn.IFS(I96&lt;1000,6,I96&lt;3000,8,I96&gt;3000,10)</f>
        <v>10</v>
      </c>
      <c r="Y96" s="7"/>
      <c r="AK96" s="7"/>
      <c r="AR96" s="13" t="s">
        <v>4</v>
      </c>
      <c r="AS96" s="13" t="s">
        <v>4</v>
      </c>
      <c r="AT96" s="13" t="s">
        <v>4</v>
      </c>
      <c r="AU96" s="14" t="s">
        <v>8</v>
      </c>
      <c r="AV96" s="22" t="s">
        <v>53</v>
      </c>
      <c r="AW96" s="22" t="s">
        <v>53</v>
      </c>
      <c r="AX96" s="25" t="s">
        <v>53</v>
      </c>
      <c r="AY96" s="22" t="s">
        <v>53</v>
      </c>
      <c r="AZ96" s="22" t="s">
        <v>53</v>
      </c>
      <c r="BA96" s="22" t="s">
        <v>53</v>
      </c>
      <c r="BB96" s="22" t="s">
        <v>53</v>
      </c>
      <c r="BC96" s="22" t="s">
        <v>53</v>
      </c>
      <c r="BD96" s="22" t="s">
        <v>53</v>
      </c>
      <c r="BE96" s="22" t="s">
        <v>53</v>
      </c>
      <c r="BF96" s="18" t="s">
        <v>17</v>
      </c>
      <c r="BJ96" s="8"/>
      <c r="BU96" s="7"/>
    </row>
    <row r="97" spans="2:73">
      <c r="B97" s="27">
        <v>37</v>
      </c>
      <c r="C97" s="27">
        <v>31212601</v>
      </c>
      <c r="D97" s="28" t="s">
        <v>192</v>
      </c>
      <c r="E97" s="29" t="s">
        <v>111</v>
      </c>
      <c r="F97" s="30" t="s">
        <v>112</v>
      </c>
      <c r="G97" s="27" t="s">
        <v>41</v>
      </c>
      <c r="H97" s="32">
        <v>2755.91</v>
      </c>
      <c r="I97" s="31">
        <f t="shared" si="1"/>
        <v>3031.5009999999997</v>
      </c>
      <c r="J97" s="114" t="s">
        <v>200</v>
      </c>
      <c r="K97" s="31" cm="1">
        <f t="array" ref="K97">_xlfn.IFS(I97&lt;1000,6,I97&lt;3000,8,I97&gt;3000,10)</f>
        <v>10</v>
      </c>
      <c r="Y97" s="7"/>
      <c r="AK97" s="7"/>
      <c r="AP97" s="13" t="s">
        <v>4</v>
      </c>
      <c r="AQ97" s="13" t="s">
        <v>4</v>
      </c>
      <c r="AR97" s="13" t="s">
        <v>4</v>
      </c>
      <c r="AS97" s="14" t="s">
        <v>8</v>
      </c>
      <c r="AT97" s="16" t="s">
        <v>77</v>
      </c>
      <c r="AU97" s="16" t="s">
        <v>77</v>
      </c>
      <c r="AV97" s="16" t="s">
        <v>77</v>
      </c>
      <c r="AW97" s="16" t="s">
        <v>77</v>
      </c>
      <c r="AX97" s="56" t="s">
        <v>77</v>
      </c>
      <c r="AY97" s="16" t="s">
        <v>77</v>
      </c>
      <c r="AZ97" s="16" t="s">
        <v>77</v>
      </c>
      <c r="BA97" s="16" t="s">
        <v>77</v>
      </c>
      <c r="BB97" s="16" t="s">
        <v>77</v>
      </c>
      <c r="BC97" s="16" t="s">
        <v>77</v>
      </c>
      <c r="BD97" s="18" t="s">
        <v>17</v>
      </c>
      <c r="BJ97" s="8"/>
      <c r="BU97" s="7"/>
    </row>
    <row r="98" spans="2:73">
      <c r="B98" s="27">
        <v>25</v>
      </c>
      <c r="C98" s="27">
        <v>31007927</v>
      </c>
      <c r="D98" s="28" t="s">
        <v>193</v>
      </c>
      <c r="E98" s="29" t="s">
        <v>111</v>
      </c>
      <c r="F98" s="30" t="s">
        <v>112</v>
      </c>
      <c r="G98" s="27" t="s">
        <v>113</v>
      </c>
      <c r="H98" s="32">
        <v>3028.57</v>
      </c>
      <c r="I98" s="31">
        <f t="shared" si="1"/>
        <v>3331.4270000000001</v>
      </c>
      <c r="J98" s="114" t="s">
        <v>200</v>
      </c>
      <c r="K98" s="31" cm="1">
        <f t="array" ref="K98">_xlfn.IFS(I98&lt;1000,6,I98&lt;3000,8,I98&gt;3000,10)</f>
        <v>10</v>
      </c>
      <c r="Y98" s="7"/>
      <c r="AK98" s="7"/>
      <c r="AT98" s="13" t="s">
        <v>4</v>
      </c>
      <c r="AU98" s="13" t="s">
        <v>4</v>
      </c>
      <c r="AV98" s="13" t="s">
        <v>4</v>
      </c>
      <c r="AW98" s="14" t="s">
        <v>8</v>
      </c>
      <c r="AX98" s="56" t="s">
        <v>63</v>
      </c>
      <c r="AY98" s="16" t="s">
        <v>63</v>
      </c>
      <c r="AZ98" s="16" t="s">
        <v>63</v>
      </c>
      <c r="BA98" s="16" t="s">
        <v>63</v>
      </c>
      <c r="BB98" s="16" t="s">
        <v>63</v>
      </c>
      <c r="BC98" s="16" t="s">
        <v>63</v>
      </c>
      <c r="BD98" s="16" t="s">
        <v>63</v>
      </c>
      <c r="BE98" s="16" t="s">
        <v>63</v>
      </c>
      <c r="BF98" s="16" t="s">
        <v>63</v>
      </c>
      <c r="BG98" s="16" t="s">
        <v>63</v>
      </c>
      <c r="BH98" s="18" t="s">
        <v>17</v>
      </c>
      <c r="BJ98" s="8"/>
      <c r="BU98" s="7"/>
    </row>
    <row r="99" spans="2:73">
      <c r="B99" s="27">
        <v>28</v>
      </c>
      <c r="C99" s="27">
        <v>31212598</v>
      </c>
      <c r="D99" s="28" t="s">
        <v>191</v>
      </c>
      <c r="E99" s="29" t="s">
        <v>111</v>
      </c>
      <c r="F99" s="30" t="s">
        <v>112</v>
      </c>
      <c r="G99" s="27" t="s">
        <v>41</v>
      </c>
      <c r="H99" s="32">
        <v>2500</v>
      </c>
      <c r="I99" s="31">
        <f t="shared" si="1"/>
        <v>2750</v>
      </c>
      <c r="J99" s="114" t="s">
        <v>200</v>
      </c>
      <c r="K99" s="31" cm="1">
        <f t="array" ref="K99">_xlfn.IFS(I99&lt;1000,6,I99&lt;3000,8,I99&gt;3000,10)</f>
        <v>8</v>
      </c>
      <c r="Y99" s="7"/>
      <c r="AK99" s="7"/>
      <c r="AP99" s="13" t="s">
        <v>4</v>
      </c>
      <c r="AQ99" s="13" t="s">
        <v>4</v>
      </c>
      <c r="AR99" s="13" t="s">
        <v>4</v>
      </c>
      <c r="AS99" s="14" t="s">
        <v>8</v>
      </c>
      <c r="AT99" s="16" t="s">
        <v>59</v>
      </c>
      <c r="AU99" s="16" t="s">
        <v>59</v>
      </c>
      <c r="AV99" s="16" t="s">
        <v>59</v>
      </c>
      <c r="AW99" s="16" t="s">
        <v>59</v>
      </c>
      <c r="AX99" s="56" t="s">
        <v>59</v>
      </c>
      <c r="AY99" s="16" t="s">
        <v>59</v>
      </c>
      <c r="AZ99" s="16" t="s">
        <v>59</v>
      </c>
      <c r="BA99" s="16" t="s">
        <v>59</v>
      </c>
      <c r="BB99" s="18" t="s">
        <v>17</v>
      </c>
      <c r="BJ99" s="8"/>
      <c r="BU99" s="7"/>
    </row>
    <row r="100" spans="2:73">
      <c r="B100" s="27">
        <v>41</v>
      </c>
      <c r="C100" s="27">
        <v>31007994</v>
      </c>
      <c r="D100" s="28" t="s">
        <v>194</v>
      </c>
      <c r="E100" s="29" t="s">
        <v>111</v>
      </c>
      <c r="F100" s="30" t="s">
        <v>112</v>
      </c>
      <c r="G100" s="27" t="s">
        <v>41</v>
      </c>
      <c r="H100" s="32">
        <v>2533.1999999999998</v>
      </c>
      <c r="I100" s="31">
        <f t="shared" si="1"/>
        <v>2786.52</v>
      </c>
      <c r="J100" s="114" t="s">
        <v>200</v>
      </c>
      <c r="K100" s="31" cm="1">
        <f t="array" ref="K100">_xlfn.IFS(I100&lt;1000,6,I100&lt;3000,8,I100&gt;3000,10)</f>
        <v>8</v>
      </c>
      <c r="Y100" s="7"/>
      <c r="AK100" s="7"/>
      <c r="AR100" s="13" t="s">
        <v>4</v>
      </c>
      <c r="AS100" s="13" t="s">
        <v>4</v>
      </c>
      <c r="AT100" s="13" t="s">
        <v>4</v>
      </c>
      <c r="AU100" s="14" t="s">
        <v>8</v>
      </c>
      <c r="AV100" s="22" t="s">
        <v>55</v>
      </c>
      <c r="AW100" s="22" t="s">
        <v>55</v>
      </c>
      <c r="AX100" s="25" t="s">
        <v>55</v>
      </c>
      <c r="AY100" s="22" t="s">
        <v>55</v>
      </c>
      <c r="AZ100" s="22" t="s">
        <v>55</v>
      </c>
      <c r="BA100" s="22" t="s">
        <v>55</v>
      </c>
      <c r="BB100" s="22" t="s">
        <v>55</v>
      </c>
      <c r="BC100" s="22" t="s">
        <v>55</v>
      </c>
      <c r="BD100" s="18" t="s">
        <v>17</v>
      </c>
      <c r="BJ100" s="8"/>
      <c r="BU100" s="7"/>
    </row>
    <row r="101" spans="2:73">
      <c r="B101" s="27">
        <v>66</v>
      </c>
      <c r="C101" s="27">
        <v>31062995</v>
      </c>
      <c r="D101" s="28" t="s">
        <v>103</v>
      </c>
      <c r="E101" s="28" t="s">
        <v>104</v>
      </c>
      <c r="F101" s="30" t="s">
        <v>37</v>
      </c>
      <c r="G101" s="27" t="s">
        <v>38</v>
      </c>
      <c r="H101" s="32">
        <v>3866.6200000000003</v>
      </c>
      <c r="I101" s="31">
        <f t="shared" ref="I101" si="2">(H101*0.1)+H101</f>
        <v>4253.2820000000002</v>
      </c>
      <c r="J101" s="31" t="s">
        <v>200</v>
      </c>
      <c r="K101" s="31" cm="1">
        <f t="array" ref="K101">_xlfn.IFS(I101&lt;1000,6,I101&lt;3000,8,I101&gt;3000,10)</f>
        <v>10</v>
      </c>
      <c r="Y101" s="7"/>
      <c r="AK101" s="7"/>
      <c r="AR101" s="13" t="s">
        <v>4</v>
      </c>
      <c r="AS101" s="13" t="s">
        <v>4</v>
      </c>
      <c r="AT101" s="13" t="s">
        <v>4</v>
      </c>
      <c r="AU101" s="14" t="s">
        <v>8</v>
      </c>
      <c r="AV101" s="16" t="s">
        <v>57</v>
      </c>
      <c r="AW101" s="16" t="s">
        <v>57</v>
      </c>
      <c r="AX101" s="56" t="s">
        <v>57</v>
      </c>
      <c r="AY101" s="16" t="s">
        <v>57</v>
      </c>
      <c r="AZ101" s="16" t="s">
        <v>57</v>
      </c>
      <c r="BA101" s="16" t="s">
        <v>57</v>
      </c>
      <c r="BB101" s="16" t="s">
        <v>57</v>
      </c>
      <c r="BC101" s="16" t="s">
        <v>57</v>
      </c>
      <c r="BD101" s="16" t="s">
        <v>57</v>
      </c>
      <c r="BE101" s="16" t="s">
        <v>57</v>
      </c>
      <c r="BF101" s="18" t="s">
        <v>17</v>
      </c>
      <c r="BJ101" s="8"/>
      <c r="BU101" s="7"/>
    </row>
    <row r="102" spans="2:73">
      <c r="B102" s="27">
        <v>74</v>
      </c>
      <c r="C102" s="27">
        <v>31246280</v>
      </c>
      <c r="D102" s="28" t="s">
        <v>105</v>
      </c>
      <c r="E102" s="28" t="s">
        <v>36</v>
      </c>
      <c r="F102" s="30" t="s">
        <v>37</v>
      </c>
      <c r="G102" s="27" t="s">
        <v>94</v>
      </c>
      <c r="H102" s="32">
        <v>1415</v>
      </c>
      <c r="I102" s="31">
        <f t="shared" si="1"/>
        <v>1556.5</v>
      </c>
      <c r="J102" s="31" t="s">
        <v>200</v>
      </c>
      <c r="K102" s="31" cm="1">
        <f t="array" ref="K102">_xlfn.IFS(I102&lt;1000,6,I102&lt;3000,8,I102&gt;3000,10)</f>
        <v>8</v>
      </c>
      <c r="Y102" s="7"/>
      <c r="AK102" s="7"/>
      <c r="AP102" s="13" t="s">
        <v>4</v>
      </c>
      <c r="AQ102" s="13" t="s">
        <v>4</v>
      </c>
      <c r="AR102" s="13" t="s">
        <v>4</v>
      </c>
      <c r="AS102" s="14" t="s">
        <v>8</v>
      </c>
      <c r="AT102" s="16" t="s">
        <v>81</v>
      </c>
      <c r="AU102" s="16" t="s">
        <v>81</v>
      </c>
      <c r="AV102" s="16" t="s">
        <v>81</v>
      </c>
      <c r="AW102" s="16" t="s">
        <v>81</v>
      </c>
      <c r="AX102" s="56" t="s">
        <v>81</v>
      </c>
      <c r="AY102" s="16" t="s">
        <v>81</v>
      </c>
      <c r="AZ102" s="16" t="s">
        <v>81</v>
      </c>
      <c r="BA102" s="16" t="s">
        <v>81</v>
      </c>
      <c r="BB102" s="18" t="s">
        <v>17</v>
      </c>
      <c r="BJ102" s="8"/>
      <c r="BU102" s="7"/>
    </row>
    <row r="103" spans="2:73">
      <c r="B103" s="27" t="s">
        <v>202</v>
      </c>
      <c r="C103" s="27">
        <v>31246280</v>
      </c>
      <c r="D103" s="28" t="s">
        <v>106</v>
      </c>
      <c r="E103" s="28" t="s">
        <v>68</v>
      </c>
      <c r="F103" s="30" t="s">
        <v>37</v>
      </c>
      <c r="G103" s="27" t="s">
        <v>94</v>
      </c>
      <c r="H103" s="32">
        <v>1265.2599999999998</v>
      </c>
      <c r="I103" s="31">
        <f t="shared" si="1"/>
        <v>1391.7859999999998</v>
      </c>
      <c r="J103" s="31" t="s">
        <v>200</v>
      </c>
      <c r="K103" s="31" cm="1">
        <f t="array" ref="K103">_xlfn.IFS(I103&lt;1000,6,I103&lt;3000,8,I103&gt;3000,10)</f>
        <v>8</v>
      </c>
      <c r="Y103" s="7"/>
      <c r="AK103" s="7"/>
      <c r="AS103" s="13" t="s">
        <v>4</v>
      </c>
      <c r="AT103" s="13" t="s">
        <v>4</v>
      </c>
      <c r="AU103" s="13" t="s">
        <v>4</v>
      </c>
      <c r="AV103" s="14" t="s">
        <v>8</v>
      </c>
      <c r="AW103" s="22" t="s">
        <v>47</v>
      </c>
      <c r="AX103" s="25" t="s">
        <v>47</v>
      </c>
      <c r="AY103" s="22" t="s">
        <v>47</v>
      </c>
      <c r="AZ103" s="22" t="s">
        <v>47</v>
      </c>
      <c r="BA103" s="22" t="s">
        <v>47</v>
      </c>
      <c r="BB103" s="22" t="s">
        <v>47</v>
      </c>
      <c r="BC103" s="22" t="s">
        <v>47</v>
      </c>
      <c r="BD103" s="22" t="s">
        <v>47</v>
      </c>
      <c r="BE103" s="18" t="s">
        <v>17</v>
      </c>
      <c r="BJ103" s="8"/>
      <c r="BU103" s="7"/>
    </row>
    <row r="104" spans="2:73">
      <c r="B104" s="27">
        <v>86</v>
      </c>
      <c r="C104" s="27">
        <v>31081311</v>
      </c>
      <c r="D104" s="28" t="s">
        <v>107</v>
      </c>
      <c r="E104" s="28" t="s">
        <v>44</v>
      </c>
      <c r="F104" s="30" t="s">
        <v>37</v>
      </c>
      <c r="G104" s="27" t="s">
        <v>52</v>
      </c>
      <c r="H104" s="32">
        <v>2090</v>
      </c>
      <c r="I104" s="31">
        <f t="shared" si="1"/>
        <v>2299</v>
      </c>
      <c r="J104" s="31" t="s">
        <v>200</v>
      </c>
      <c r="K104" s="31" cm="1">
        <f t="array" ref="K104">_xlfn.IFS(I104&lt;1000,6,I104&lt;3000,8,I104&gt;3000,10)</f>
        <v>8</v>
      </c>
      <c r="Y104" s="7"/>
      <c r="AK104" s="7"/>
      <c r="AT104" s="13" t="s">
        <v>4</v>
      </c>
      <c r="AU104" s="13" t="s">
        <v>4</v>
      </c>
      <c r="AV104" s="13" t="s">
        <v>4</v>
      </c>
      <c r="AW104" s="14" t="s">
        <v>8</v>
      </c>
      <c r="AX104" s="56" t="s">
        <v>69</v>
      </c>
      <c r="AY104" s="16" t="s">
        <v>69</v>
      </c>
      <c r="AZ104" s="16" t="s">
        <v>69</v>
      </c>
      <c r="BA104" s="16" t="s">
        <v>69</v>
      </c>
      <c r="BB104" s="16" t="s">
        <v>69</v>
      </c>
      <c r="BC104" s="16" t="s">
        <v>69</v>
      </c>
      <c r="BD104" s="16" t="s">
        <v>69</v>
      </c>
      <c r="BE104" s="16" t="s">
        <v>69</v>
      </c>
      <c r="BF104" s="18" t="s">
        <v>17</v>
      </c>
      <c r="BJ104" s="8"/>
      <c r="BU104" s="7"/>
    </row>
    <row r="105" spans="2:73">
      <c r="B105" s="27">
        <v>80</v>
      </c>
      <c r="C105" s="27">
        <v>31081761</v>
      </c>
      <c r="D105" s="28" t="s">
        <v>108</v>
      </c>
      <c r="E105" s="28" t="s">
        <v>44</v>
      </c>
      <c r="F105" s="30" t="s">
        <v>37</v>
      </c>
      <c r="G105" s="27" t="s">
        <v>49</v>
      </c>
      <c r="H105" s="32">
        <v>2734</v>
      </c>
      <c r="I105" s="31">
        <f t="shared" si="1"/>
        <v>3007.4</v>
      </c>
      <c r="J105" s="31" t="s">
        <v>200</v>
      </c>
      <c r="K105" s="31" cm="1">
        <f t="array" ref="K105">_xlfn.IFS(I105&lt;1000,6,I105&lt;3000,8,I105&gt;3000,10)</f>
        <v>10</v>
      </c>
      <c r="Y105" s="7"/>
      <c r="AK105" s="7"/>
      <c r="AV105" s="13" t="s">
        <v>4</v>
      </c>
      <c r="AW105" s="13" t="s">
        <v>4</v>
      </c>
      <c r="AX105" s="54" t="s">
        <v>4</v>
      </c>
      <c r="AY105" s="14" t="s">
        <v>8</v>
      </c>
      <c r="AZ105" s="16" t="s">
        <v>61</v>
      </c>
      <c r="BA105" s="16" t="s">
        <v>61</v>
      </c>
      <c r="BB105" s="16" t="s">
        <v>61</v>
      </c>
      <c r="BC105" s="16" t="s">
        <v>61</v>
      </c>
      <c r="BD105" s="16" t="s">
        <v>61</v>
      </c>
      <c r="BE105" s="16" t="s">
        <v>61</v>
      </c>
      <c r="BF105" s="16" t="s">
        <v>61</v>
      </c>
      <c r="BG105" s="16" t="s">
        <v>61</v>
      </c>
      <c r="BH105" s="16" t="s">
        <v>61</v>
      </c>
      <c r="BI105" s="16" t="s">
        <v>61</v>
      </c>
      <c r="BJ105" s="74" t="s">
        <v>17</v>
      </c>
      <c r="BU105" s="7"/>
    </row>
    <row r="106" spans="2:73" ht="12.6" thickBot="1">
      <c r="B106" s="27">
        <v>94</v>
      </c>
      <c r="C106" s="27">
        <v>31081507</v>
      </c>
      <c r="D106" s="28" t="s">
        <v>109</v>
      </c>
      <c r="E106" s="28" t="s">
        <v>44</v>
      </c>
      <c r="F106" s="30" t="s">
        <v>37</v>
      </c>
      <c r="G106" s="27" t="s">
        <v>52</v>
      </c>
      <c r="H106" s="32">
        <v>2592</v>
      </c>
      <c r="I106" s="31">
        <f t="shared" si="1"/>
        <v>2851.2</v>
      </c>
      <c r="J106" s="31" t="s">
        <v>200</v>
      </c>
      <c r="K106" s="31" cm="1">
        <f t="array" ref="K106">_xlfn.IFS(I106&lt;1000,6,I106&lt;3000,8,I106&gt;3000,10)</f>
        <v>8</v>
      </c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9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9"/>
      <c r="AL106" s="78"/>
      <c r="AM106" s="78"/>
      <c r="AN106" s="78"/>
      <c r="AO106" s="78"/>
      <c r="AP106" s="78"/>
      <c r="AQ106" s="78"/>
      <c r="AR106" s="86" t="s">
        <v>4</v>
      </c>
      <c r="AS106" s="86" t="s">
        <v>4</v>
      </c>
      <c r="AT106" s="86" t="s">
        <v>4</v>
      </c>
      <c r="AU106" s="87" t="s">
        <v>8</v>
      </c>
      <c r="AV106" s="77" t="s">
        <v>45</v>
      </c>
      <c r="AW106" s="77" t="s">
        <v>45</v>
      </c>
      <c r="AX106" s="150" t="s">
        <v>45</v>
      </c>
      <c r="AY106" s="77" t="s">
        <v>45</v>
      </c>
      <c r="AZ106" s="77" t="s">
        <v>45</v>
      </c>
      <c r="BA106" s="77" t="s">
        <v>45</v>
      </c>
      <c r="BB106" s="77" t="s">
        <v>45</v>
      </c>
      <c r="BC106" s="77" t="s">
        <v>45</v>
      </c>
      <c r="BD106" s="88" t="s">
        <v>17</v>
      </c>
      <c r="BE106" s="78"/>
      <c r="BF106" s="78"/>
      <c r="BG106" s="78"/>
      <c r="BH106" s="78"/>
      <c r="BI106" s="78"/>
      <c r="BJ106" s="14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9"/>
    </row>
    <row r="107" spans="2:73" ht="12.6" thickTop="1"/>
    <row r="112" spans="2:73">
      <c r="H112" s="3"/>
      <c r="I112" s="3"/>
    </row>
    <row r="113" spans="8:9">
      <c r="H113" s="3"/>
      <c r="I113" s="3"/>
    </row>
    <row r="114" spans="8:9">
      <c r="H114" s="3"/>
      <c r="I114" s="3"/>
    </row>
  </sheetData>
  <autoFilter ref="A11:BU11" xr:uid="{50F55061-58B8-4A5D-95A4-BD69DE562285}"/>
  <mergeCells count="17">
    <mergeCell ref="BJ34:BU34"/>
    <mergeCell ref="BJ59:BU59"/>
    <mergeCell ref="BJ77:BU77"/>
    <mergeCell ref="BJ10:BU10"/>
    <mergeCell ref="N10:Y10"/>
    <mergeCell ref="Z10:AK10"/>
    <mergeCell ref="AL10:AW10"/>
    <mergeCell ref="AX10:BI10"/>
    <mergeCell ref="BJ17:BU17"/>
    <mergeCell ref="G7:I7"/>
    <mergeCell ref="C2:D2"/>
    <mergeCell ref="C6:D6"/>
    <mergeCell ref="F2:I2"/>
    <mergeCell ref="G3:I3"/>
    <mergeCell ref="G4:I4"/>
    <mergeCell ref="G5:I5"/>
    <mergeCell ref="G6:I6"/>
  </mergeCells>
  <conditionalFormatting sqref="B11:K11">
    <cfRule type="cellIs" dxfId="3" priority="4" operator="equal">
      <formula>"R"</formula>
    </cfRule>
  </conditionalFormatting>
  <conditionalFormatting sqref="C2">
    <cfRule type="cellIs" dxfId="2" priority="3" operator="equal">
      <formula>"R"</formula>
    </cfRule>
  </conditionalFormatting>
  <conditionalFormatting sqref="C6">
    <cfRule type="cellIs" dxfId="1" priority="2" operator="equal">
      <formula>"R"</formula>
    </cfRule>
  </conditionalFormatting>
  <conditionalFormatting sqref="F2">
    <cfRule type="cellIs" dxfId="0" priority="1" operator="equal">
      <formula>"R"</formula>
    </cfRule>
  </conditionalFormatting>
  <pageMargins left="0.511811024" right="0.511811024" top="0.78740157499999996" bottom="0.78740157499999996" header="0.31496062000000002" footer="0.31496062000000002"/>
  <headerFooter>
    <oddFooter>&amp;L_x000D_&amp;1#&amp;"Calibri"&amp;10&amp;K000000 Data sensitivity - 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5e23b6-0c50-47f2-9d69-251c5385d573">
      <Terms xmlns="http://schemas.microsoft.com/office/infopath/2007/PartnerControls"/>
    </lcf76f155ced4ddcb4097134ff3c332f>
    <TaxCatchAll xmlns="b3fd0ceb-f02a-4f25-86b7-aab1317ac96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A60635CDC1E94693D101699C80DE8A" ma:contentTypeVersion="16" ma:contentTypeDescription="Crie um novo documento." ma:contentTypeScope="" ma:versionID="ec7b37c2d1641eb97c2a25698f384f76">
  <xsd:schema xmlns:xsd="http://www.w3.org/2001/XMLSchema" xmlns:xs="http://www.w3.org/2001/XMLSchema" xmlns:p="http://schemas.microsoft.com/office/2006/metadata/properties" xmlns:ns2="b3fd0ceb-f02a-4f25-86b7-aab1317ac962" xmlns:ns3="525e23b6-0c50-47f2-9d69-251c5385d573" targetNamespace="http://schemas.microsoft.com/office/2006/metadata/properties" ma:root="true" ma:fieldsID="8cff972796338f09fe82c4b10731c54e" ns2:_="" ns3:_="">
    <xsd:import namespace="b3fd0ceb-f02a-4f25-86b7-aab1317ac962"/>
    <xsd:import namespace="525e23b6-0c50-47f2-9d69-251c5385d57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d0ceb-f02a-4f25-86b7-aab1317ac96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4189ec-f10b-4af7-a2f4-24da7d4f8ee5}" ma:internalName="TaxCatchAll" ma:showField="CatchAllData" ma:web="b3fd0ceb-f02a-4f25-86b7-aab1317ac9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5e23b6-0c50-47f2-9d69-251c5385d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BE82D7-3900-4677-B59D-A4D112DBE4FF}"/>
</file>

<file path=customXml/itemProps2.xml><?xml version="1.0" encoding="utf-8"?>
<ds:datastoreItem xmlns:ds="http://schemas.openxmlformats.org/officeDocument/2006/customXml" ds:itemID="{06D55175-5ABE-41B2-BBE8-112AF444C4DE}"/>
</file>

<file path=customXml/itemProps3.xml><?xml version="1.0" encoding="utf-8"?>
<ds:datastoreItem xmlns:ds="http://schemas.openxmlformats.org/officeDocument/2006/customXml" ds:itemID="{B4E6CCA0-385C-4754-9465-36E85B4282A8}"/>
</file>

<file path=docMetadata/LabelInfo.xml><?xml version="1.0" encoding="utf-8"?>
<clbl:labelList xmlns:clbl="http://schemas.microsoft.com/office/2020/mipLabelMetadata">
  <clbl:label id="{ab4fbf03-83ba-4139-a617-50f960538fdc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Juliana Fernandes</dc:creator>
  <cp:keywords/>
  <dc:description/>
  <cp:lastModifiedBy>thiagoborges@codemge.com.br</cp:lastModifiedBy>
  <cp:revision/>
  <dcterms:created xsi:type="dcterms:W3CDTF">2025-06-02T21:21:41Z</dcterms:created>
  <dcterms:modified xsi:type="dcterms:W3CDTF">2026-01-05T14:59:15Z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0x01010083A60635CDC1E94693D101699C80DE8A</vt:lpwstr>
  </property>
  <property fmtid="{D5CDD505-2E9C-101B-9397-08002B2CF9AE}" pid="4" name="MSIP_Label_4a30d458-cd10-4a48-9232-50530e63d4a6_Enabled">
    <vt:lpwstr>true</vt:lpwstr>
  </property>
  <property fmtid="{D5CDD505-2E9C-101B-9397-08002B2CF9AE}" pid="5" name="MSIP_Label_4a30d458-cd10-4a48-9232-50530e63d4a6_SetDate">
    <vt:lpwstr>2025-11-11T12:20:09Z</vt:lpwstr>
  </property>
  <property fmtid="{D5CDD505-2E9C-101B-9397-08002B2CF9AE}" pid="6" name="MSIP_Label_4a30d458-cd10-4a48-9232-50530e63d4a6_Method">
    <vt:lpwstr>Privileged</vt:lpwstr>
  </property>
  <property fmtid="{D5CDD505-2E9C-101B-9397-08002B2CF9AE}" pid="7" name="MSIP_Label_4a30d458-cd10-4a48-9232-50530e63d4a6_Name">
    <vt:lpwstr>l0_public</vt:lpwstr>
  </property>
  <property fmtid="{D5CDD505-2E9C-101B-9397-08002B2CF9AE}" pid="8" name="MSIP_Label_4a30d458-cd10-4a48-9232-50530e63d4a6_SiteId">
    <vt:lpwstr>a5877034-8d6a-496a-8cf8-ceb5e3451109</vt:lpwstr>
  </property>
  <property fmtid="{D5CDD505-2E9C-101B-9397-08002B2CF9AE}" pid="9" name="MSIP_Label_4a30d458-cd10-4a48-9232-50530e63d4a6_ActionId">
    <vt:lpwstr>f74f4c3f-9874-4c89-a30f-bf4e3f510ec7</vt:lpwstr>
  </property>
  <property fmtid="{D5CDD505-2E9C-101B-9397-08002B2CF9AE}" pid="10" name="MSIP_Label_4a30d458-cd10-4a48-9232-50530e63d4a6_ContentBits">
    <vt:lpwstr>2</vt:lpwstr>
  </property>
  <property fmtid="{D5CDD505-2E9C-101B-9397-08002B2CF9AE}" pid="11" name="MSIP_Label_4a30d458-cd10-4a48-9232-50530e63d4a6_Tag">
    <vt:lpwstr>10, 0, 1, 1</vt:lpwstr>
  </property>
</Properties>
</file>